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4年度調査関係\2023.01.06（R5.2.3〆切】公営企業に係る経営比較分析表の分析等について（依頼））\23_白浜町データ\"/>
    </mc:Choice>
  </mc:AlternateContent>
  <xr:revisionPtr revIDLastSave="0" documentId="13_ncr:1_{2548D6BA-EA31-4026-83CE-3B17A521DE99}" xr6:coauthVersionLast="36" xr6:coauthVersionMax="36" xr10:uidLastSave="{00000000-0000-0000-0000-000000000000}"/>
  <workbookProtection workbookAlgorithmName="SHA-512" workbookHashValue="fiCqbAVzXAfgWfRGg95+qFxEKE2BkYzeVtFIeD9kerIhMdTSvzmluTxcbFVIjMmv5FOdZnBAETM58iKD/ZzM6g==" workbookSaltValue="TmzvnKM7+b/6dDG1+NwcX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H86" i="4"/>
  <c r="E86" i="4"/>
  <c r="AT10" i="4"/>
  <c r="AL10" i="4"/>
  <c r="AD10" i="4"/>
  <c r="B10" i="4"/>
  <c r="AT8" i="4"/>
  <c r="AL8" i="4"/>
  <c r="AD8" i="4"/>
  <c r="P8" i="4"/>
  <c r="I8" i="4"/>
  <c r="B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<sst xmlns="http://schemas.openxmlformats.org/spreadsheetml/2006/main" count="236" uniqueCount="120">
  <si>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</si>
  <si>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</si>
  <si>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</si>
  <si>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</si>
  <si>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</si>
  <si>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</si>
  <si>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</si>
  <si>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</si>
  <si>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</si>
  <si>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</si>
  <si>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</si>
  <si>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</si>
  <si>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</si>
  <si>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</si>
  <si>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</si>
  <si>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</si>
  <si>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</si>
  <si>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</si>
  <si>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</si>
  <si>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</si>
  <si>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</si>
  <si>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</si>
  <si>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</si>
  <si>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</si>
  <si>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</si>
  <si>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</si>
  <si>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</si>
  <si>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</si>
  <si>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</si>
  <si>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</si>
  <si>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</si>
  <si>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</si>
  <si>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</si>
  <si>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</si>
  <si>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</si>
  <si>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</si>
  <si>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</si>
  <si>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</si>
  <si>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</si>
  <si>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</si>
  <si>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</si>
  <si>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</si>
  <si>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</si>
  <si>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</si>
  <si>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</si>
  <si>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</si>
  <si>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</si>
  <si>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</si>
  <si>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</si>
  <si>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</si>
  <si>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</si>
  <si>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</si>
  <si>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</si>
  <si>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</si>
  <si>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</si>
  <si>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</si>
  <si>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</si>
  <si>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</si>
  <si>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</si>
  <si>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</si>
  <si>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</si>
  <si>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</si>
  <si>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</si>
  <si>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</si>
  <si>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</si>
  <si>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</si>
  <si>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</si>
  <si>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</si>
  <si>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</si>
  <si>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</si>
  <si>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</si>
  <si>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</si>
  <si>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</si>
  <si>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</si>
  <si>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</si>
  <si>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</si>
  <si>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</si>
  <si>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</si>
  <si>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</si>
  <si>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</si>
  <si>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</si>
  <si>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</si>
  <si>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</si>
  <si>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</si>
  <si>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</si>
  <si>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</si>
  <si>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</si>
  <si>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</si>
  <si>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</si>
  <si>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</si>
  <si>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</si>
  <si>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</si>
  <si>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</si>
  <si>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</si>
  <si>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</si>
  <si>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</si>
  <si>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</si>
  <si>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</si>
  <si>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</si>
  <si>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</si>
  <si>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</si>
  <si>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</si>
  <si>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</si>
  <si>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</si>
  <si>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</si>
  <si>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</si>
  <si>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</si>
  <si>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</si>
  <si>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</si>
  <si>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</si>
  <si>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</si>
  <si>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</si>
  <si>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</si>
  <si>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</si>
  <si>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</si>
  <si>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</si>
  <si>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</si>
  <si>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地区は過疎化、少子高齢化が進み、若者の転居、転出により定住が見込めず人口が減少傾向している。そのなかで、施設利用率と水洗化率は類似団体、全国の平均値より低く、毎年施設維持に掛かる費用を一般会計からの繰入金に依存している厳しい経営状況にある。
　今後は農業集落排水事業の経営健全化をしていくために令和2年度に策定が完了している中長期的な経営の基本計画である｢経営戦略｣を活用し、未接続世帯へ農業用排水の水質保全及び生活環境の改善への啓発に力を入れ接続率の向上、使用料収入の増加に向けた取組に努める。</t>
    <rPh sb="1" eb="4">
      <t>トウチク</t>
    </rPh>
    <rPh sb="5" eb="8">
      <t>カソカ</t>
    </rPh>
    <rPh sb="9" eb="11">
      <t>ショウシ</t>
    </rPh>
    <rPh sb="11" eb="14">
      <t>コウレイカ</t>
    </rPh>
    <rPh sb="15" eb="16">
      <t>スス</t>
    </rPh>
    <rPh sb="18" eb="20">
      <t>ワカモノ</t>
    </rPh>
    <rPh sb="21" eb="23">
      <t>テンキョ</t>
    </rPh>
    <rPh sb="24" eb="26">
      <t>テンシュツ</t>
    </rPh>
    <rPh sb="29" eb="31">
      <t>テイジュウ</t>
    </rPh>
    <rPh sb="32" eb="34">
      <t>ミコ</t>
    </rPh>
    <rPh sb="36" eb="38">
      <t>ジンコウ</t>
    </rPh>
    <rPh sb="39" eb="41">
      <t>ゲンショウ</t>
    </rPh>
    <rPh sb="41" eb="43">
      <t>ケイコウ</t>
    </rPh>
    <rPh sb="54" eb="56">
      <t>シセツ</t>
    </rPh>
    <rPh sb="56" eb="59">
      <t>リヨウリツ</t>
    </rPh>
    <rPh sb="60" eb="63">
      <t>スイセンカ</t>
    </rPh>
    <rPh sb="63" eb="64">
      <t>リツ</t>
    </rPh>
    <rPh sb="65" eb="67">
      <t>ルイジ</t>
    </rPh>
    <rPh sb="67" eb="69">
      <t>ダンタイ</t>
    </rPh>
    <rPh sb="70" eb="72">
      <t>ゼンコク</t>
    </rPh>
    <rPh sb="73" eb="75">
      <t>ヘイキン</t>
    </rPh>
    <rPh sb="75" eb="76">
      <t>アタイ</t>
    </rPh>
    <rPh sb="78" eb="79">
      <t>ヒク</t>
    </rPh>
    <rPh sb="81" eb="83">
      <t>マイトシ</t>
    </rPh>
    <rPh sb="83" eb="85">
      <t>シセツ</t>
    </rPh>
    <rPh sb="85" eb="87">
      <t>イジ</t>
    </rPh>
    <rPh sb="88" eb="89">
      <t>カ</t>
    </rPh>
    <rPh sb="91" eb="93">
      <t>ヒヨウ</t>
    </rPh>
    <rPh sb="94" eb="96">
      <t>イッパン</t>
    </rPh>
    <rPh sb="96" eb="98">
      <t>カイケイ</t>
    </rPh>
    <rPh sb="101" eb="103">
      <t>クリイレ</t>
    </rPh>
    <rPh sb="103" eb="104">
      <t>キン</t>
    </rPh>
    <rPh sb="105" eb="107">
      <t>イゾン</t>
    </rPh>
    <rPh sb="111" eb="112">
      <t>キビ</t>
    </rPh>
    <rPh sb="114" eb="116">
      <t>ケイエイ</t>
    </rPh>
    <rPh sb="116" eb="118">
      <t>ジョウキョウ</t>
    </rPh>
    <rPh sb="124" eb="126">
      <t>コンゴ</t>
    </rPh>
    <rPh sb="127" eb="129">
      <t>ノウギョウ</t>
    </rPh>
    <rPh sb="129" eb="131">
      <t>シュウラク</t>
    </rPh>
    <rPh sb="131" eb="133">
      <t>ハイスイ</t>
    </rPh>
    <rPh sb="133" eb="135">
      <t>ジギョウ</t>
    </rPh>
    <rPh sb="136" eb="138">
      <t>ケイエイ</t>
    </rPh>
    <rPh sb="138" eb="141">
      <t>ケンゼンカ</t>
    </rPh>
    <rPh sb="149" eb="151">
      <t>レイワ</t>
    </rPh>
    <rPh sb="152" eb="154">
      <t>ネンド</t>
    </rPh>
    <rPh sb="155" eb="157">
      <t>サクテイ</t>
    </rPh>
    <rPh sb="158" eb="160">
      <t>カンリョウ</t>
    </rPh>
    <rPh sb="164" eb="168">
      <t>チュウチョウキテキ</t>
    </rPh>
    <rPh sb="169" eb="171">
      <t>ケイエイ</t>
    </rPh>
    <rPh sb="172" eb="174">
      <t>キホン</t>
    </rPh>
    <rPh sb="174" eb="176">
      <t>ケイカク</t>
    </rPh>
    <rPh sb="180" eb="182">
      <t>ケイエイ</t>
    </rPh>
    <rPh sb="182" eb="184">
      <t>センリャク</t>
    </rPh>
    <rPh sb="186" eb="188">
      <t>カツヨウ</t>
    </rPh>
    <rPh sb="190" eb="193">
      <t>ミセツゾク</t>
    </rPh>
    <rPh sb="193" eb="195">
      <t>セタイ</t>
    </rPh>
    <rPh sb="196" eb="198">
      <t>ノウギョウ</t>
    </rPh>
    <rPh sb="240" eb="241">
      <t>ム</t>
    </rPh>
    <rPh sb="243" eb="245">
      <t>トリクミ</t>
    </rPh>
    <rPh sb="246" eb="247">
      <t>ツト</t>
    </rPh>
    <phoneticPr fontId="15"/>
  </si>
  <si>
    <t>①収益的収支比率（％）
　一般会計からの繰入金に依存しており、接続率を上げ、安定した使用料収入の確保に努める。
④企業債残高対事業規模比率（％）
　類似団体平均値よりも低いが投資規模、使用料水準は適切であり地方債現在高は妥当である。
⑤経費回収率（％）
　修繕費の支出により、低くなっている。適正な使用料収入の確保、維持費の削減に努める。
⑥汚水処理原価（円）
　修繕費の支出増加により、上昇傾向にあるため、維持費の削減に努める。
⑦施設利用率（％）
　類似団体に比べても低くく、接続率を上げて、利用率の向上に努める。
⑧水洗化率（％）
　平均値よりも20％近く低くなっていることから水域の水質保全、生活環境の改善への理解を得て、水洗化率の向上を努める。</t>
    <rPh sb="51" eb="52">
      <t>ツト</t>
    </rPh>
    <rPh sb="74" eb="76">
      <t>ルイジ</t>
    </rPh>
    <rPh sb="76" eb="78">
      <t>ダンタイ</t>
    </rPh>
    <rPh sb="80" eb="81">
      <t>チ</t>
    </rPh>
    <rPh sb="128" eb="131">
      <t>シュウゼンヒ</t>
    </rPh>
    <rPh sb="138" eb="139">
      <t>ヒク</t>
    </rPh>
    <rPh sb="165" eb="166">
      <t>ツト</t>
    </rPh>
    <rPh sb="188" eb="190">
      <t>ゾウカ</t>
    </rPh>
    <rPh sb="204" eb="207">
      <t>イジヒ</t>
    </rPh>
    <rPh sb="208" eb="210">
      <t>サクゲン</t>
    </rPh>
    <rPh sb="211" eb="212">
      <t>ツト</t>
    </rPh>
    <rPh sb="227" eb="229">
      <t>ルイジ</t>
    </rPh>
    <rPh sb="229" eb="231">
      <t>ダンタイ</t>
    </rPh>
    <rPh sb="232" eb="233">
      <t>クラ</t>
    </rPh>
    <rPh sb="236" eb="237">
      <t>ヒク</t>
    </rPh>
    <rPh sb="244" eb="245">
      <t>ア</t>
    </rPh>
    <rPh sb="248" eb="251">
      <t>リヨウリツ</t>
    </rPh>
    <rPh sb="252" eb="254">
      <t>コウジョウ</t>
    </rPh>
    <rPh sb="255" eb="256">
      <t>ツト</t>
    </rPh>
    <rPh sb="279" eb="280">
      <t>チカ</t>
    </rPh>
    <rPh sb="315" eb="318">
      <t>スイセンカ</t>
    </rPh>
    <rPh sb="318" eb="319">
      <t>リツ</t>
    </rPh>
    <rPh sb="320" eb="322">
      <t>コウジョウ</t>
    </rPh>
    <rPh sb="323" eb="324">
      <t>ツト</t>
    </rPh>
    <phoneticPr fontId="4"/>
  </si>
  <si>
    <t>③管渠改善率（％）
　現在、当処理区の管渠（管路）においては、耐用年数が経過しておらず、更新の必要はない。しかし将来、老朽化は懸念されるので財源を確保するため、中長期的に経営改善の実施や投資計画等を見直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</si>
</sst>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D-478A-A7DC-EC3AF35E8C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94D-478A-A7DC-EC3AF35E8C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34.869999999999997</c:v>
                </c:pt>
                <c:pt idx="1">
                  <c:v>33.549999999999997</c:v>
                </c:pt>
                <c:pt idx="2">
                  <c:v>32.24</c:v>
                </c:pt>
                <c:pt idx="3">
                  <c:v>29.61</c:v>
                </c:pt>
                <c:pt idx="4">
                  <c:v>28.95</c:v>
                </c:pt>
              </c:numCache>
            </c:numRef>
          </c:val>
          <c:extLst>
            <c:ext xmlns:c16="http://schemas.microsoft.com/office/drawing/2014/chart" uri="{C3380CC4-5D6E-409C-BE32-E72D297353CC}">
              <c16:uniqueId val="{00000000-8972-44D7-A17C-6E6AC1254A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972-44D7-A17C-6E6AC1254A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63.09</c:v>
                </c:pt>
                <c:pt idx="1">
                  <c:v>65</c:v>
                </c:pt>
                <c:pt idx="2">
                  <c:v>65.05</c:v>
                </c:pt>
                <c:pt idx="3">
                  <c:v>67.489999999999995</c:v>
                </c:pt>
                <c:pt idx="4">
                  <c:v>68.97</c:v>
                </c:pt>
              </c:numCache>
            </c:numRef>
          </c:val>
          <c:extLst>
            <c:ext xmlns:c16="http://schemas.microsoft.com/office/drawing/2014/chart" uri="{C3380CC4-5D6E-409C-BE32-E72D297353CC}">
              <c16:uniqueId val="{00000000-F7E6-4338-A1C3-43AED3D345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7E6-4338-A1C3-43AED3D345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86.99</c:v>
                </c:pt>
                <c:pt idx="1">
                  <c:v>89.32</c:v>
                </c:pt>
                <c:pt idx="2">
                  <c:v>84.5</c:v>
                </c:pt>
                <c:pt idx="3">
                  <c:v>68.849999999999994</c:v>
                </c:pt>
                <c:pt idx="4">
                  <c:v>67.84</c:v>
                </c:pt>
              </c:numCache>
            </c:numRef>
          </c:val>
          <c:extLst>
            <c:ext xmlns:c16="http://schemas.microsoft.com/office/drawing/2014/chart" uri="{C3380CC4-5D6E-409C-BE32-E72D297353CC}">
              <c16:uniqueId val="{00000000-CDB0-42A7-B5D0-7D00F7A1B8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0-42A7-B5D0-7D00F7A1B8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7-4FD2-9F87-C94E3A963B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7-4FD2-9F87-C94E3A963B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C-46F5-9DFE-A2B405047B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C-46F5-9DFE-A2B405047B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6-45C8-ABF7-12E96CE6B3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6-45C8-ABF7-12E96CE6B3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E-44AA-BCFB-BFAEE72184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E-44AA-BCFB-BFAEE72184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659.2</c:v>
                </c:pt>
                <c:pt idx="1">
                  <c:v>614.71</c:v>
                </c:pt>
                <c:pt idx="2">
                  <c:v>551.77</c:v>
                </c:pt>
                <c:pt idx="3">
                  <c:v>518.24</c:v>
                </c:pt>
                <c:pt idx="4">
                  <c:v>474.13</c:v>
                </c:pt>
              </c:numCache>
            </c:numRef>
          </c:val>
          <c:extLst>
            <c:ext xmlns:c16="http://schemas.microsoft.com/office/drawing/2014/chart" uri="{C3380CC4-5D6E-409C-BE32-E72D297353CC}">
              <c16:uniqueId val="{00000000-1911-4DEE-82F9-2F3D0B0FB1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911-4DEE-82F9-2F3D0B0FB1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70.569999999999993</c:v>
                </c:pt>
                <c:pt idx="1">
                  <c:v>35.33</c:v>
                </c:pt>
                <c:pt idx="2">
                  <c:v>65.59</c:v>
                </c:pt>
                <c:pt idx="3">
                  <c:v>42.97</c:v>
                </c:pt>
                <c:pt idx="4">
                  <c:v>41.93</c:v>
                </c:pt>
              </c:numCache>
            </c:numRef>
          </c:val>
          <c:extLst>
            <c:ext xmlns:c16="http://schemas.microsoft.com/office/drawing/2014/chart" uri="{C3380CC4-5D6E-409C-BE32-E72D297353CC}">
              <c16:uniqueId val="{00000000-A391-4C36-AD31-087CC54D1A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391-4C36-AD31-087CC54D1A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185.68</c:v>
                </c:pt>
                <c:pt idx="1">
                  <c:v>378.11</c:v>
                </c:pt>
                <c:pt idx="2">
                  <c:v>209.06</c:v>
                </c:pt>
                <c:pt idx="3">
                  <c:v>342.32</c:v>
                </c:pt>
                <c:pt idx="4">
                  <c:v>365.4</c:v>
                </c:pt>
              </c:numCache>
            </c:numRef>
          </c:val>
          <c:extLst>
            <c:ext xmlns:c16="http://schemas.microsoft.com/office/drawing/2014/chart" uri="{C3380CC4-5D6E-409C-BE32-E72D297353CC}">
              <c16:uniqueId val="{00000000-8CD2-4FA2-A174-8A079EA7A3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CD2-4FA2-A174-8A079EA7A3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白浜町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20675</v>
      </c>
      <c r="AM8" s="46"/>
      <c r="AN8" s="46"/>
      <c r="AO8" s="46"/>
      <c r="AP8" s="46"/>
      <c r="AQ8" s="46"/>
      <c r="AR8" s="46"/>
      <c r="AS8" s="46"/>
      <c r="AT8" s="45">
        <f>データ!T6</f>
        <v>200.98</v>
      </c>
      <c r="AU8" s="45"/>
      <c r="AV8" s="45"/>
      <c r="AW8" s="45"/>
      <c r="AX8" s="45"/>
      <c r="AY8" s="45"/>
      <c r="AZ8" s="45"/>
      <c r="BA8" s="45"/>
      <c r="BB8" s="45">
        <f>データ!U6</f>
        <v>102.87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0.99</v>
      </c>
      <c r="Q10" s="45"/>
      <c r="R10" s="45"/>
      <c r="S10" s="45"/>
      <c r="T10" s="45"/>
      <c r="U10" s="45"/>
      <c r="V10" s="45"/>
      <c r="W10" s="45">
        <f>データ!Q6</f>
        <v>100</v>
      </c>
      <c r="X10" s="45"/>
      <c r="Y10" s="45"/>
      <c r="Z10" s="45"/>
      <c r="AA10" s="45"/>
      <c r="AB10" s="45"/>
      <c r="AC10" s="45"/>
      <c r="AD10" s="46">
        <f>データ!R6</f>
        <v>3140</v>
      </c>
      <c r="AE10" s="46"/>
      <c r="AF10" s="46"/>
      <c r="AG10" s="46"/>
      <c r="AH10" s="46"/>
      <c r="AI10" s="46"/>
      <c r="AJ10" s="46"/>
      <c r="AK10" s="2"/>
      <c r="AL10" s="46">
        <f>データ!V6</f>
        <v>203</v>
      </c>
      <c r="AM10" s="46"/>
      <c r="AN10" s="46"/>
      <c r="AO10" s="46"/>
      <c r="AP10" s="46"/>
      <c r="AQ10" s="46"/>
      <c r="AR10" s="46"/>
      <c r="AS10" s="46"/>
      <c r="AT10" s="45">
        <f>データ!W6</f>
        <v>0.09</v>
      </c>
      <c r="AU10" s="45"/>
      <c r="AV10" s="45"/>
      <c r="AW10" s="45"/>
      <c r="AX10" s="45"/>
      <c r="AY10" s="45"/>
      <c r="AZ10" s="45"/>
      <c r="BA10" s="45"/>
      <c r="BB10" s="45">
        <f>データ!X6</f>
        <v>2255.56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sdI74Hvev/ULRi4ZbhpzepWYzDH7JULhHqHc4Yz/kuOLhTUmFhPPwPH5nbUM8uxx+BuanTOCKPDOVJCfh4gOzQ==" saltValue="4NbnTpU81oIFDvmo0tRS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304018</v>
      </c>
      <c r="D6" s="19">
        <f t="shared" si="3"/>
        <v>47</v>
      </c>
      <c r="E6" s="19">
        <f t="shared" si="3"/>
        <v>17</v>
      </c>
      <c r="F6" s="19">
        <f t="shared" si="3"/>
        <v>5</v>
      </c>
      <c r="G6" s="19">
        <f t="shared" si="3"/>
        <v>0</v>
      </c>
      <c r="H6" s="19" t="str">
        <f t="shared" si="3"/>
        <v>和歌山県　白浜町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0.99</v>
      </c>
      <c r="Q6" s="20">
        <f t="shared" si="3"/>
        <v>100</v>
      </c>
      <c r="R6" s="20">
        <f t="shared" si="3"/>
        <v>3140</v>
      </c>
      <c r="S6" s="20">
        <f t="shared" si="3"/>
        <v>20675</v>
      </c>
      <c r="T6" s="20">
        <f t="shared" si="3"/>
        <v>200.98</v>
      </c>
      <c r="U6" s="20">
        <f t="shared" si="3"/>
        <v>102.87</v>
      </c>
      <c r="V6" s="20">
        <f t="shared" si="3"/>
        <v>203</v>
      </c>
      <c r="W6" s="20">
        <f t="shared" si="3"/>
        <v>0.09</v>
      </c>
      <c r="X6" s="20">
        <f t="shared" si="3"/>
        <v>2255.56</v>
      </c>
      <c r="Y6" s="21">
        <f>IF(Y7="",NA(),Y7)</f>
        <v>86.99</v>
      </c>
      <c r="Z6" s="21">
        <f t="shared" ref="Z6:AH6" si="4">IF(Z7="",NA(),Z7)</f>
        <v>89.32</v>
      </c>
      <c r="AA6" s="21">
        <f t="shared" si="4"/>
        <v>84.5</v>
      </c>
      <c r="AB6" s="21">
        <f t="shared" si="4"/>
        <v>68.849999999999994</v>
      </c>
      <c r="AC6" s="21">
        <f t="shared" si="4"/>
        <v>67.84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659.2</v>
      </c>
      <c r="BG6" s="21">
        <f t="shared" ref="BG6:BO6" si="7">IF(BG7="",NA(),BG7)</f>
        <v>614.71</v>
      </c>
      <c r="BH6" s="21">
        <f t="shared" si="7"/>
        <v>551.77</v>
      </c>
      <c r="BI6" s="21">
        <f t="shared" si="7"/>
        <v>518.24</v>
      </c>
      <c r="BJ6" s="21">
        <f t="shared" si="7"/>
        <v>474.13</v>
      </c>
      <c r="BK6" s="21">
        <f t="shared" si="7"/>
        <v>855.8</v>
      </c>
      <c r="BL6" s="21">
        <f t="shared" si="7"/>
        <v>789.46</v>
      </c>
      <c r="BM6" s="21">
        <f t="shared" si="7"/>
        <v>826.83</v>
      </c>
      <c r="BN6" s="21">
        <f t="shared" si="7"/>
        <v>867.83</v>
      </c>
      <c r="BO6" s="21">
        <f t="shared" si="7"/>
        <v>791.76</v>
      </c>
      <c r="BP6" s="20" t="str">
        <f>IF(BP7="","",IF(BP7="-","【-】","【"&amp;SUBSTITUTE(TEXT(BP7,"#,##0.00"),"-","△")&amp;"】"))</f>
        <v>【786.37】</v>
      </c>
      <c r="BQ6" s="21">
        <f>IF(BQ7="",NA(),BQ7)</f>
        <v>70.569999999999993</v>
      </c>
      <c r="BR6" s="21">
        <f t="shared" ref="BR6:BZ6" si="8">IF(BR7="",NA(),BR7)</f>
        <v>35.33</v>
      </c>
      <c r="BS6" s="21">
        <f t="shared" si="8"/>
        <v>65.59</v>
      </c>
      <c r="BT6" s="21">
        <f t="shared" si="8"/>
        <v>42.97</v>
      </c>
      <c r="BU6" s="21">
        <f t="shared" si="8"/>
        <v>41.93</v>
      </c>
      <c r="BV6" s="21">
        <f t="shared" si="8"/>
        <v>59.8</v>
      </c>
      <c r="BW6" s="21">
        <f t="shared" si="8"/>
        <v>57.77</v>
      </c>
      <c r="BX6" s="21">
        <f t="shared" si="8"/>
        <v>57.31</v>
      </c>
      <c r="BY6" s="21">
        <f t="shared" si="8"/>
        <v>57.08</v>
      </c>
      <c r="BZ6" s="21">
        <f t="shared" si="8"/>
        <v>56.26</v>
      </c>
      <c r="CA6" s="20" t="str">
        <f>IF(CA7="","",IF(CA7="-","【-】","【"&amp;SUBSTITUTE(TEXT(CA7,"#,##0.00"),"-","△")&amp;"】"))</f>
        <v>【60.65】</v>
      </c>
      <c r="CB6" s="21">
        <f>IF(CB7="",NA(),CB7)</f>
        <v>185.68</v>
      </c>
      <c r="CC6" s="21">
        <f t="shared" ref="CC6:CK6" si="9">IF(CC7="",NA(),CC7)</f>
        <v>378.11</v>
      </c>
      <c r="CD6" s="21">
        <f t="shared" si="9"/>
        <v>209.06</v>
      </c>
      <c r="CE6" s="21">
        <f t="shared" si="9"/>
        <v>342.32</v>
      </c>
      <c r="CF6" s="21">
        <f t="shared" si="9"/>
        <v>365.4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34.869999999999997</v>
      </c>
      <c r="CN6" s="21">
        <f t="shared" ref="CN6:CV6" si="10">IF(CN7="",NA(),CN7)</f>
        <v>33.549999999999997</v>
      </c>
      <c r="CO6" s="21">
        <f t="shared" si="10"/>
        <v>32.24</v>
      </c>
      <c r="CP6" s="21">
        <f t="shared" si="10"/>
        <v>29.61</v>
      </c>
      <c r="CQ6" s="21">
        <f t="shared" si="10"/>
        <v>28.95</v>
      </c>
      <c r="CR6" s="21">
        <f t="shared" si="10"/>
        <v>51.75</v>
      </c>
      <c r="CS6" s="21">
        <f t="shared" si="10"/>
        <v>50.68</v>
      </c>
      <c r="CT6" s="21">
        <f t="shared" si="10"/>
        <v>50.14</v>
      </c>
      <c r="CU6" s="21">
        <f t="shared" si="10"/>
        <v>54.83</v>
      </c>
      <c r="CV6" s="21">
        <f t="shared" si="10"/>
        <v>66.53</v>
      </c>
      <c r="CW6" s="20" t="str">
        <f>IF(CW7="","",IF(CW7="-","【-】","【"&amp;SUBSTITUTE(TEXT(CW7,"#,##0.00"),"-","△")&amp;"】"))</f>
        <v>【61.14】</v>
      </c>
      <c r="CX6" s="21">
        <f>IF(CX7="",NA(),CX7)</f>
        <v>63.09</v>
      </c>
      <c r="CY6" s="21">
        <f t="shared" ref="CY6:DG6" si="11">IF(CY7="",NA(),CY7)</f>
        <v>65</v>
      </c>
      <c r="CZ6" s="21">
        <f t="shared" si="11"/>
        <v>65.05</v>
      </c>
      <c r="DA6" s="21">
        <f t="shared" si="11"/>
        <v>67.489999999999995</v>
      </c>
      <c r="DB6" s="21">
        <f t="shared" si="11"/>
        <v>68.97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304018</v>
      </c>
      <c r="D7" s="23">
        <v>47</v>
      </c>
      <c r="E7" s="23">
        <v>17</v>
      </c>
      <c r="F7" s="23">
        <v>5</v>
      </c>
      <c r="G7" s="23">
        <v>0</v>
      </c>
      <c r="H7" s="23" t="s">
        <v>99</v>
      </c>
      <c r="I7" s="23" t="s">
        <v>100</v>
      </c>
      <c r="J7" s="23" t="s">
        <v>101</v>
      </c>
      <c r="K7" s="23" t="s">
        <v>102</v>
      </c>
      <c r="L7" s="23" t="s">
        <v>103</v>
      </c>
      <c r="M7" s="23" t="s">
        <v>104</v>
      </c>
      <c r="N7" s="24" t="s">
        <v>105</v>
      </c>
      <c r="O7" s="24" t="s">
        <v>106</v>
      </c>
      <c r="P7" s="24">
        <v>0.99</v>
      </c>
      <c r="Q7" s="24">
        <v>100</v>
      </c>
      <c r="R7" s="24">
        <v>3140</v>
      </c>
      <c r="S7" s="24">
        <v>20675</v>
      </c>
      <c r="T7" s="24">
        <v>200.98</v>
      </c>
      <c r="U7" s="24">
        <v>102.87</v>
      </c>
      <c r="V7" s="24">
        <v>203</v>
      </c>
      <c r="W7" s="24">
        <v>0.09</v>
      </c>
      <c r="X7" s="24">
        <v>2255.56</v>
      </c>
      <c r="Y7" s="24">
        <v>86.99</v>
      </c>
      <c r="Z7" s="24">
        <v>89.32</v>
      </c>
      <c r="AA7" s="24">
        <v>84.5</v>
      </c>
      <c r="AB7" s="24">
        <v>68.849999999999994</v>
      </c>
      <c r="AC7" s="24">
        <v>67.84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659.2</v>
      </c>
      <c r="BG7" s="24">
        <v>614.71</v>
      </c>
      <c r="BH7" s="24">
        <v>551.77</v>
      </c>
      <c r="BI7" s="24">
        <v>518.24</v>
      </c>
      <c r="BJ7" s="24">
        <v>474.13</v>
      </c>
      <c r="BK7" s="24">
        <v>855.8</v>
      </c>
      <c r="BL7" s="24">
        <v>789.46</v>
      </c>
      <c r="BM7" s="24">
        <v>826.83</v>
      </c>
      <c r="BN7" s="24">
        <v>867.83</v>
      </c>
      <c r="BO7" s="24">
        <v>791.76</v>
      </c>
      <c r="BP7" s="24">
        <v>786.37</v>
      </c>
      <c r="BQ7" s="24">
        <v>70.569999999999993</v>
      </c>
      <c r="BR7" s="24">
        <v>35.33</v>
      </c>
      <c r="BS7" s="24">
        <v>65.59</v>
      </c>
      <c r="BT7" s="24">
        <v>42.97</v>
      </c>
      <c r="BU7" s="24">
        <v>41.93</v>
      </c>
      <c r="BV7" s="24">
        <v>59.8</v>
      </c>
      <c r="BW7" s="24">
        <v>57.77</v>
      </c>
      <c r="BX7" s="24">
        <v>57.31</v>
      </c>
      <c r="BY7" s="24">
        <v>57.08</v>
      </c>
      <c r="BZ7" s="24">
        <v>56.26</v>
      </c>
      <c r="CA7" s="24">
        <v>60.65</v>
      </c>
      <c r="CB7" s="24">
        <v>185.68</v>
      </c>
      <c r="CC7" s="24">
        <v>378.11</v>
      </c>
      <c r="CD7" s="24">
        <v>209.06</v>
      </c>
      <c r="CE7" s="24">
        <v>342.32</v>
      </c>
      <c r="CF7" s="24">
        <v>365.4</v>
      </c>
      <c r="CG7" s="24">
        <v>263.76</v>
      </c>
      <c r="CH7" s="24">
        <v>274.35000000000002</v>
      </c>
      <c r="CI7" s="24">
        <v>273.52</v>
      </c>
      <c r="CJ7" s="24">
        <v>274.99</v>
      </c>
      <c r="CK7" s="24">
        <v>282.08999999999997</v>
      </c>
      <c r="CL7" s="24">
        <v>256.97000000000003</v>
      </c>
      <c r="CM7" s="24">
        <v>34.869999999999997</v>
      </c>
      <c r="CN7" s="24">
        <v>33.549999999999997</v>
      </c>
      <c r="CO7" s="24">
        <v>32.24</v>
      </c>
      <c r="CP7" s="24">
        <v>29.61</v>
      </c>
      <c r="CQ7" s="24">
        <v>28.95</v>
      </c>
      <c r="CR7" s="24">
        <v>51.75</v>
      </c>
      <c r="CS7" s="24">
        <v>50.68</v>
      </c>
      <c r="CT7" s="24">
        <v>50.14</v>
      </c>
      <c r="CU7" s="24">
        <v>54.83</v>
      </c>
      <c r="CV7" s="24">
        <v>66.53</v>
      </c>
      <c r="CW7" s="24">
        <v>61.14</v>
      </c>
      <c r="CX7" s="24">
        <v>63.09</v>
      </c>
      <c r="CY7" s="24">
        <v>65</v>
      </c>
      <c r="CZ7" s="24">
        <v>65.05</v>
      </c>
      <c r="DA7" s="24">
        <v>67.489999999999995</v>
      </c>
      <c r="DB7" s="24">
        <v>68.97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2023-01-30T00:45:37Z</cp:lastPrinted>
  <dcterms:created xsi:type="dcterms:W3CDTF">2022-12-01T01:59:07Z</dcterms:created>
  <dcterms:modified xsi:type="dcterms:W3CDTF">2023-01-30T00:45:38Z</dcterms:modified>
  <cp:category/>
</cp:coreProperties>
</file>