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B0DA233C-FFA3-440E-B36B-A1DC3B0E4CB4}"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BE37" i="10"/>
  <c r="C37" i="10"/>
  <c r="BE36" i="10"/>
  <c r="C36" i="10"/>
  <c r="BW35" i="10"/>
  <c r="BW36" i="10" s="1"/>
  <c r="BW37" i="10" s="1"/>
  <c r="BW38" i="10" s="1"/>
  <c r="BW39" i="10" s="1"/>
  <c r="BW40" i="10" s="1"/>
  <c r="BW41" i="10" s="1"/>
  <c r="BW42" i="10" s="1"/>
  <c r="BW43" i="10" s="1"/>
  <c r="BE35" i="10"/>
  <c r="CO34" i="10"/>
  <c r="CO35" i="10" s="1"/>
  <c r="CO36" i="10" s="1"/>
  <c r="CO37" i="10" s="1"/>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U39" i="10" s="1"/>
  <c r="AM34" i="10"/>
  <c r="AM35" i="10" s="1"/>
  <c r="AM36" i="10" s="1"/>
  <c r="AM37" i="10" s="1"/>
</calcChain>
</file>

<file path=xl/sharedStrings.xml><?xml version="1.0" encoding="utf-8"?>
<sst xmlns="http://schemas.openxmlformats.org/spreadsheetml/2006/main" count="1141" uniqueCount="577">
  <si>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</si>
  <si>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</si>
  <si>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</si>
  <si>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</si>
  <si>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</si>
  <si>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</si>
  <si>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</si>
  <si>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</si>
  <si>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</si>
  <si>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</si>
  <si>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</si>
  <si>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</si>
  <si>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</si>
  <si>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</si>
  <si>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</si>
  <si>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</si>
  <si>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</si>
  <si>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</si>
  <si>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</si>
  <si>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</si>
  <si>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</si>
  <si>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</si>
  <si>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</si>
  <si>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</si>
  <si>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</si>
  <si>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</si>
  <si>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</si>
  <si>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</si>
  <si>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</si>
  <si>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</si>
  <si>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</si>
  <si>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</si>
  <si>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</si>
  <si>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</si>
  <si>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</si>
  <si>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</si>
  <si>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</si>
  <si>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</si>
  <si>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</si>
  <si>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</si>
  <si>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</si>
  <si>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</si>
  <si>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</si>
  <si>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</si>
  <si>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</si>
  <si>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</si>
  <si>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</si>
  <si>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</si>
  <si>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</si>
  <si>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</si>
  <si>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</si>
  <si>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</si>
  <si>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</si>
  <si>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</si>
  <si>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</si>
  <si>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</si>
  <si>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</si>
  <si>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</si>
  <si>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</si>
  <si>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</si>
  <si>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</si>
  <si>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</si>
  <si>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</si>
  <si>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</si>
  <si>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</si>
  <si>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</si>
  <si>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</si>
  <si>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</si>
  <si>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</si>
  <si>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</si>
  <si>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</si>
  <si>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</si>
  <si>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</si>
  <si>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</si>
  <si>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</si>
  <si>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</si>
  <si>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</si>
  <si>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</si>
  <si>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</si>
  <si>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</si>
  <si>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</si>
  <si>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</si>
  <si>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</si>
  <si>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</si>
  <si>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</si>
  <si>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</si>
  <si>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</si>
  <si>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</si>
  <si>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</si>
  <si>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</si>
  <si>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</si>
  <si>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</si>
  <si>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</si>
  <si>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</si>
  <si>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</si>
  <si>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</si>
  <si>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</si>
  <si>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</si>
  <si>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</si>
  <si>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</si>
  <si>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</si>
  <si>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</si>
  <si>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</si>
  <si>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</si>
  <si>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</si>
  <si>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</si>
  <si>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</si>
  <si>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</si>
  <si>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</si>
  <si>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</si>
  <si>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</si>
  <si>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</si>
  <si>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</si>
  <si>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</si>
  <si>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</si>
  <si>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</si>
  <si>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</si>
  <si>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</si>
  <si>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</si>
  <si>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</si>
  <si>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</si>
  <si>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</si>
  <si>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</si>
  <si>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</si>
  <si>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</si>
  <si>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</si>
  <si>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</si>
  <si>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</si>
  <si>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</si>
  <si>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</si>
  <si>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</si>
  <si>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</si>
  <si>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</si>
  <si>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</si>
  <si>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</si>
  <si>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</si>
  <si>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</si>
  <si>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</si>
  <si>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</si>
  <si>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</si>
  <si>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</si>
  <si>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</si>
  <si>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</si>
  <si>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</si>
  <si>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</si>
  <si>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</si>
  <si>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</si>
  <si>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</si>
  <si>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</si>
  <si>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</si>
  <si>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</si>
  <si>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</si>
  <si>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</si>
  <si>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</si>
  <si>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</si>
  <si>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</si>
  <si>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</si>
  <si>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</si>
  <si>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</si>
  <si>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</si>
  <si>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</si>
  <si>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</si>
  <si>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</si>
  <si>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</si>
  <si>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</si>
  <si>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</si>
  <si>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</si>
  <si>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</si>
  <si>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</si>
  <si>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</si>
  <si>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</si>
  <si>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</si>
  <si>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</si>
  <si>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</si>
  <si>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</si>
  <si>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</si>
  <si>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</si>
  <si>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</si>
  <si>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</si>
  <si>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</si>
  <si>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</si>
  <si>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</si>
  <si>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</si>
  <si>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</si>
  <si>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</si>
  <si>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</si>
  <si>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</si>
  <si>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</si>
  <si>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</si>
  <si>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</si>
  <si>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</si>
  <si>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</si>
  <si>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</si>
  <si>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</si>
  <si>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</si>
  <si>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</si>
  <si>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</si>
  <si>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</si>
  <si>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</si>
  <si>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</si>
  <si>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</si>
  <si>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</si>
  <si>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</si>
  <si>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</si>
  <si>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和歌山県白浜町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</si>
  <si>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</si>
  <si>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</si>
  <si>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</si>
  <si>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</si>
  <si>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</si>
  <si>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</si>
  <si>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</si>
  <si>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</si>
  <si>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</si>
  <si>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</si>
  <si>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</si>
  <si>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</si>
  <si>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</si>
  <si>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</si>
  <si>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</si>
  <si>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</si>
  <si>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</si>
  <si>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</si>
  <si>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</si>
  <si>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</si>
  <si>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</si>
  <si>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</si>
  <si>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</si>
  <si>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</si>
  <si>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</si>
  <si>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</si>
  <si>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</si>
  <si>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</si>
  <si>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</si>
  <si>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</si>
  <si>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</si>
  <si>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</si>
  <si>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</si>
  <si>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</si>
  <si>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</si>
  <si>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</si>
  <si>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</si>
  <si>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</si>
  <si>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</si>
  <si>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</si>
  <si>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</si>
  <si>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</si>
  <si>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</si>
  <si>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</si>
  <si>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</si>
  <si>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</si>
  <si>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</si>
  <si>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</si>
  <si>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</si>
  <si>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</si>
  <si>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</si>
  <si>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</si>
  <si>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</si>
  <si>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</si>
  <si>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</si>
  <si>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</si>
  <si>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</si>
  <si>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</si>
  <si>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</si>
  <si>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</si>
  <si>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</si>
  <si>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</si>
  <si>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</si>
  <si>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</si>
  <si>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</si>
  <si>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</si>
  <si>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</si>
  <si>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</si>
  <si>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</si>
  <si>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</si>
  <si>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</si>
  <si>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</si>
  <si>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</si>
  <si>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</si>
  <si>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</si>
  <si>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</si>
  <si>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</si>
  <si>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</si>
  <si>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</si>
  <si>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</si>
  <si>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</si>
  <si>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</si>
  <si>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</si>
  <si>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</si>
  <si>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</si>
  <si>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</si>
  <si>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</si>
  <si>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</si>
  <si>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</si>
  <si>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</si>
  <si>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</si>
  <si>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</si>
  <si>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</si>
  <si>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</si>
  <si>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</si>
  <si>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</si>
  <si>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</si>
  <si>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</si>
  <si>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</si>
  <si>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</si>
  <si>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</si>
  <si>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</si>
  <si>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</si>
  <si>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</si>
  <si>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</si>
  <si>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</si>
  <si>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</si>
  <si>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</si>
  <si>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</si>
  <si>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</si>
  <si>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</si>
  <si>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</si>
  <si>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</si>
  <si>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</si>
  <si>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</si>
  <si>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</si>
  <si>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</si>
  <si>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</si>
  <si>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</si>
  <si>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</si>
  <si>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</si>
  <si>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</si>
  <si>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</si>
  <si>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</si>
  <si>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</si>
  <si>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</si>
  <si>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</si>
  <si>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</si>
  <si>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</si>
  <si>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</si>
  <si>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</si>
  <si>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</si>
  <si>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</si>
  <si>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</si>
  <si>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</si>
  <si>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</si>
  <si>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</si>
  <si>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</si>
  <si>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</si>
  <si>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</si>
  <si>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</si>
  <si>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</si>
  <si>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</si>
  <si>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</si>
  <si>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</si>
  <si>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</si>
  <si>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</si>
  <si>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</si>
  <si>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</si>
  <si>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</si>
  <si>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和歌山県白浜町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</si>
  <si>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</si>
  <si>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</si>
  <si>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</si>
  <si>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</si>
  <si>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</si>
  <si>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</si>
  <si>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</si>
  <si>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</si>
  <si>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</si>
  <si>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</si>
  <si>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</si>
  <si>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</si>
  <si>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</si>
  <si>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</si>
  <si>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</si>
  <si>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</si>
  <si>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</si>
  <si>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</si>
  <si>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</si>
  <si>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</si>
  <si>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</si>
  <si>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</si>
  <si>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</si>
  <si>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</si>
  <si>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</si>
  <si>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</si>
  <si>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</si>
  <si>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</si>
  <si>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</si>
  <si>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</si>
  <si>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</si>
  <si>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</si>
  <si>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</si>
  <si>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</si>
  <si>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</si>
  <si>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国民健康保険事業特別会計直営日置診療施設勘定</t>
    <phoneticPr fontId="5"/>
  </si>
  <si>
    <t>国民健康保険事業特別会計直営三舞診療施設勘定</t>
    <phoneticPr fontId="5"/>
  </si>
  <si>
    <t>国民健康保険事業特別会計直営川添診療施設勘定</t>
    <phoneticPr fontId="5"/>
  </si>
  <si>
    <t>介護保険特別会計</t>
    <phoneticPr fontId="5"/>
  </si>
  <si>
    <t>後期高齢者医療特別会計</t>
    <phoneticPr fontId="5"/>
  </si>
  <si>
    <t>水道事業特別会計</t>
    <phoneticPr fontId="5"/>
  </si>
  <si>
    <t>法適用企業</t>
    <phoneticPr fontId="5"/>
  </si>
  <si>
    <t>下水道事業特別会計</t>
    <phoneticPr fontId="5"/>
  </si>
  <si>
    <t>農業集落排水事業特別会計</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</si>
  <si>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</si>
  <si>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</si>
  <si>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</si>
  <si>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</si>
  <si>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</si>
  <si>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</si>
  <si>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</si>
  <si>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</si>
  <si>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</si>
  <si>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</si>
  <si>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</si>
  <si>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</si>
  <si>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</si>
  <si>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</si>
  <si>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</si>
  <si>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</si>
  <si>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</si>
  <si>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</si>
  <si>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</si>
  <si>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</si>
  <si>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</si>
  <si>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</si>
  <si>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</si>
  <si>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</si>
  <si>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</si>
  <si>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</si>
  <si>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</si>
  <si>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</si>
  <si>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</si>
  <si>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</si>
  <si>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</si>
  <si>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</si>
  <si>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</si>
  <si>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</si>
  <si>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</si>
  <si>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</si>
  <si>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</si>
  <si>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</si>
  <si>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</si>
  <si>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</si>
  <si>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</si>
  <si>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</si>
  <si>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</si>
  <si>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</si>
  <si>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</si>
  <si>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</si>
  <si>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</si>
  <si>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</si>
  <si>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</si>
  <si>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</si>
  <si>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</si>
  <si>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</si>
  <si>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</si>
  <si>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</si>
  <si>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</si>
  <si>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</si>
  <si>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</si>
  <si>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</si>
  <si>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</si>
  <si>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</si>
  <si>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</si>
  <si>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</si>
  <si>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</si>
  <si>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</si>
  <si>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</si>
  <si>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</si>
  <si>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</si>
  <si>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</si>
  <si>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</si>
  <si>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</si>
  <si>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</si>
  <si>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</si>
  <si>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</si>
  <si>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</si>
  <si>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</si>
  <si>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</si>
  <si>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</si>
  <si>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</si>
  <si>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</si>
  <si>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</si>
  <si>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</si>
  <si>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</si>
  <si>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</si>
  <si>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</si>
  <si>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</si>
  <si>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</si>
  <si>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</si>
  <si>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</si>
  <si>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</si>
  <si>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</si>
  <si>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</si>
  <si>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</si>
  <si>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</si>
  <si>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</si>
  <si>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</si>
  <si>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</si>
  <si>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</si>
  <si>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</si>
  <si>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</si>
  <si>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</si>
  <si>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</si>
  <si>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</si>
  <si>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</si>
  <si>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</si>
  <si>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</si>
  <si>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</si>
  <si>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</si>
  <si>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</si>
  <si>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</si>
  <si>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</si>
  <si>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</si>
  <si>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</si>
  <si>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</si>
  <si>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</si>
  <si>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</si>
  <si>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</si>
  <si>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</si>
  <si>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</si>
  <si>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</si>
  <si>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</si>
  <si>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</si>
  <si>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</si>
  <si>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</si>
  <si>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</si>
  <si>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</si>
  <si>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</si>
  <si>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</si>
  <si>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</si>
  <si>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</si>
  <si>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</si>
  <si>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</si>
  <si>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</si>
  <si>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</si>
  <si>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</si>
  <si>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</si>
  <si>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</si>
  <si>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3.72</t>
  </si>
  <si>
    <t>▲ 1.19</t>
  </si>
  <si>
    <t>水道事業特別会計</t>
  </si>
  <si>
    <t>一般会計</t>
  </si>
  <si>
    <t>介護保険特別会計</t>
  </si>
  <si>
    <t>下水道事業特別会計</t>
  </si>
  <si>
    <t>簡易水道事業特別会計</t>
  </si>
  <si>
    <t>国民健康保険事業特別会計事業勘定</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</si>
  <si>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</si>
  <si>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</si>
  <si>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</si>
  <si>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</si>
  <si>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</si>
  <si>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</si>
  <si>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</si>
  <si>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</si>
  <si>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</si>
  <si>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地域振興基金</t>
    <rPh sb="0" eb="2">
      <t>チイキ</t>
    </rPh>
    <rPh sb="2" eb="4">
      <t>シンコウ</t>
    </rPh>
    <rPh sb="4" eb="6">
      <t>キキン</t>
    </rPh>
    <phoneticPr fontId="5"/>
  </si>
  <si>
    <t>庁舎等整備基金</t>
    <rPh sb="0" eb="2">
      <t>チョウシャ</t>
    </rPh>
    <rPh sb="2" eb="3">
      <t>トウ</t>
    </rPh>
    <rPh sb="3" eb="5">
      <t>セイビ</t>
    </rPh>
    <rPh sb="5" eb="7">
      <t>キキン</t>
    </rPh>
    <phoneticPr fontId="2"/>
  </si>
  <si>
    <t>公共施設整備基金</t>
    <rPh sb="0" eb="2">
      <t>コウキョウ</t>
    </rPh>
    <rPh sb="2" eb="4">
      <t>シセツ</t>
    </rPh>
    <rPh sb="4" eb="6">
      <t>セイビ</t>
    </rPh>
    <rPh sb="6" eb="8">
      <t>キキン</t>
    </rPh>
    <phoneticPr fontId="2"/>
  </si>
  <si>
    <t>ふるさと白浜応援基金</t>
    <rPh sb="4" eb="6">
      <t>シラハマ</t>
    </rPh>
    <rPh sb="6" eb="8">
      <t>オウエン</t>
    </rPh>
    <rPh sb="8" eb="10">
      <t>キキン</t>
    </rPh>
    <phoneticPr fontId="2"/>
  </si>
  <si>
    <t>観光施設基金</t>
    <rPh sb="0" eb="2">
      <t>カンコウ</t>
    </rPh>
    <rPh sb="2" eb="4">
      <t>シセツ</t>
    </rPh>
    <rPh sb="4" eb="6">
      <t>キキン</t>
    </rPh>
    <phoneticPr fontId="2"/>
  </si>
  <si>
    <t>和歌山県市町村総合事務組合</t>
  </si>
  <si>
    <t>富田川治水組合</t>
  </si>
  <si>
    <t>大辺路衛生施設組合</t>
  </si>
  <si>
    <t>紀南地方児童福祉施設組合</t>
  </si>
  <si>
    <t>田辺周辺市町村圏組合</t>
  </si>
  <si>
    <t>富田川衛生施設組合</t>
  </si>
  <si>
    <t>和歌山地方税回収機構</t>
  </si>
  <si>
    <t>住宅新築資金等貸付金回収管理組合</t>
  </si>
  <si>
    <t>紀南環境広域施設組合</t>
  </si>
  <si>
    <t>紀南地方老人福祉施設組合（普通会計）</t>
    <rPh sb="0" eb="2">
      <t>キナン</t>
    </rPh>
    <rPh sb="2" eb="4">
      <t>チホウ</t>
    </rPh>
    <rPh sb="4" eb="6">
      <t>ロウジン</t>
    </rPh>
    <rPh sb="6" eb="8">
      <t>フクシ</t>
    </rPh>
    <rPh sb="8" eb="10">
      <t>シセツ</t>
    </rPh>
    <rPh sb="10" eb="12">
      <t>クミアイ</t>
    </rPh>
    <phoneticPr fontId="2"/>
  </si>
  <si>
    <t>紀南地方老人福祉施設組合（公営企業会計）</t>
    <rPh sb="0" eb="2">
      <t>キナン</t>
    </rPh>
    <rPh sb="2" eb="4">
      <t>チホウ</t>
    </rPh>
    <rPh sb="4" eb="6">
      <t>ロウジン</t>
    </rPh>
    <rPh sb="6" eb="8">
      <t>フクシ</t>
    </rPh>
    <rPh sb="8" eb="10">
      <t>シセツ</t>
    </rPh>
    <rPh sb="10" eb="12">
      <t>クミアイ</t>
    </rPh>
    <rPh sb="13" eb="15">
      <t>コウエイ</t>
    </rPh>
    <rPh sb="15" eb="17">
      <t>キギョウ</t>
    </rPh>
    <rPh sb="17" eb="19">
      <t>カイケイ</t>
    </rPh>
    <phoneticPr fontId="2"/>
  </si>
  <si>
    <t>和歌山県後期高齢者医療連合（普通会計）</t>
    <rPh sb="14" eb="16">
      <t>フツウ</t>
    </rPh>
    <rPh sb="16" eb="18">
      <t>カイケイ</t>
    </rPh>
    <phoneticPr fontId="2"/>
  </si>
  <si>
    <t>和歌山県後期高齢者医療連合（特別会計）</t>
    <rPh sb="14" eb="16">
      <t>トクベツ</t>
    </rPh>
    <rPh sb="16" eb="18">
      <t>カイケイ</t>
    </rPh>
    <phoneticPr fontId="2"/>
  </si>
  <si>
    <t>公立紀南病院組合</t>
    <rPh sb="0" eb="2">
      <t>コウリツ</t>
    </rPh>
    <rPh sb="2" eb="3">
      <t>キ</t>
    </rPh>
    <rPh sb="3" eb="4">
      <t>ナン</t>
    </rPh>
    <rPh sb="4" eb="6">
      <t>ビョウイン</t>
    </rPh>
    <rPh sb="6" eb="8">
      <t>クミアイ</t>
    </rPh>
    <phoneticPr fontId="2"/>
  </si>
  <si>
    <t>白浜町土地開発公社</t>
  </si>
  <si>
    <t>白浜医療福祉財団</t>
  </si>
  <si>
    <t>南白浜温泉</t>
  </si>
  <si>
    <t>南紀白浜コミュニティ放送</t>
  </si>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</sst>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A19A-424B-BF49-4AB31B5F34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116413</c:v>
                </c:pt>
                <c:pt idx="1">
                  <c:v>115681</c:v>
                </c:pt>
                <c:pt idx="2">
                  <c:v>67737</c:v>
                </c:pt>
                <c:pt idx="3">
                  <c:v>66134</c:v>
                </c:pt>
                <c:pt idx="4">
                  <c:v>76508</c:v>
                </c:pt>
              </c:numCache>
            </c:numRef>
          </c:val>
          <c:smooth val="0"/>
          <c:extLst>
            <c:ext xmlns:c16="http://schemas.microsoft.com/office/drawing/2014/chart" uri="{C3380CC4-5D6E-409C-BE32-E72D297353CC}">
              <c16:uniqueId val="{00000001-A19A-424B-BF49-4AB31B5F34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0.55000000000000004</c:v>
                </c:pt>
                <c:pt idx="1">
                  <c:v>6.2</c:v>
                </c:pt>
                <c:pt idx="2">
                  <c:v>7.96</c:v>
                </c:pt>
                <c:pt idx="3">
                  <c:v>5.93</c:v>
                </c:pt>
                <c:pt idx="4">
                  <c:v>1.7</c:v>
                </c:pt>
              </c:numCache>
            </c:numRef>
          </c:val>
          <c:extLst>
            <c:ext xmlns:c16="http://schemas.microsoft.com/office/drawing/2014/chart" uri="{C3380CC4-5D6E-409C-BE32-E72D297353CC}">
              <c16:uniqueId val="{00000000-9E1E-4103-A366-F646237DFB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24.27</c:v>
                </c:pt>
                <c:pt idx="1">
                  <c:v>23.67</c:v>
                </c:pt>
                <c:pt idx="2">
                  <c:v>27.57</c:v>
                </c:pt>
                <c:pt idx="3">
                  <c:v>31.48</c:v>
                </c:pt>
                <c:pt idx="4">
                  <c:v>33.78</c:v>
                </c:pt>
              </c:numCache>
            </c:numRef>
          </c:val>
          <c:extLst>
            <c:ext xmlns:c16="http://schemas.microsoft.com/office/drawing/2014/chart" uri="{C3380CC4-5D6E-409C-BE32-E72D297353CC}">
              <c16:uniqueId val="{00000001-9E1E-4103-A366-F646237DFB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-3.72</c:v>
                </c:pt>
                <c:pt idx="1">
                  <c:v>5.92</c:v>
                </c:pt>
                <c:pt idx="2">
                  <c:v>4.8499999999999996</c:v>
                </c:pt>
                <c:pt idx="3">
                  <c:v>2.04</c:v>
                </c:pt>
                <c:pt idx="4">
                  <c:v>-1.19</c:v>
                </c:pt>
              </c:numCache>
            </c:numRef>
          </c:val>
          <c:smooth val="0"/>
          <c:extLst>
            <c:ext xmlns:c16="http://schemas.microsoft.com/office/drawing/2014/chart" uri="{C3380CC4-5D6E-409C-BE32-E72D297353CC}">
              <c16:uniqueId val="{00000002-9E1E-4103-A366-F646237DFB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0.02</c:v>
                </c:pt>
                <c:pt idx="8">
                  <c:v>#N/A</c:v>
                </c:pt>
                <c:pt idx="9">
                  <c:v>0.03</c:v>
                </c:pt>
              </c:numCache>
            </c:numRef>
          </c:val>
          <c:extLst>
            <c:ext xmlns:c16="http://schemas.microsoft.com/office/drawing/2014/chart" uri="{C3380CC4-5D6E-409C-BE32-E72D297353CC}">
              <c16:uniqueId val="{00000000-4A08-4E0B-AC07-E2CA8F0066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08-4E0B-AC07-E2CA8F006690}"/>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0.12</c:v>
                </c:pt>
                <c:pt idx="2">
                  <c:v>#N/A</c:v>
                </c:pt>
                <c:pt idx="3">
                  <c:v>0.04</c:v>
                </c:pt>
                <c:pt idx="4">
                  <c:v>#N/A</c:v>
                </c:pt>
                <c:pt idx="5">
                  <c:v>0.05</c:v>
                </c:pt>
                <c:pt idx="6">
                  <c:v>#N/A</c:v>
                </c:pt>
                <c:pt idx="7">
                  <c:v>0.05</c:v>
                </c:pt>
                <c:pt idx="8">
                  <c:v>#N/A</c:v>
                </c:pt>
                <c:pt idx="9">
                  <c:v>0.06</c:v>
                </c:pt>
              </c:numCache>
            </c:numRef>
          </c:val>
          <c:extLst>
            <c:ext xmlns:c16="http://schemas.microsoft.com/office/drawing/2014/chart" uri="{C3380CC4-5D6E-409C-BE32-E72D297353CC}">
              <c16:uniqueId val="{00000002-4A08-4E0B-AC07-E2CA8F00669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7.0000000000000007E-2</c:v>
                </c:pt>
                <c:pt idx="4">
                  <c:v>#N/A</c:v>
                </c:pt>
                <c:pt idx="5">
                  <c:v>0.09</c:v>
                </c:pt>
                <c:pt idx="6">
                  <c:v>#N/A</c:v>
                </c:pt>
                <c:pt idx="7">
                  <c:v>0.1</c:v>
                </c:pt>
                <c:pt idx="8">
                  <c:v>#N/A</c:v>
                </c:pt>
                <c:pt idx="9">
                  <c:v>0.13</c:v>
                </c:pt>
              </c:numCache>
            </c:numRef>
          </c:val>
          <c:extLst>
            <c:ext xmlns:c16="http://schemas.microsoft.com/office/drawing/2014/chart" uri="{C3380CC4-5D6E-409C-BE32-E72D297353CC}">
              <c16:uniqueId val="{00000003-4A08-4E0B-AC07-E2CA8F006690}"/>
            </c:ext>
          </c:extLst>
        </c:ser>
        <c:ser>
          <c:idx val="4"/>
          <c:order val="4"/>
          <c:tx>
            <c:strRef>
              <c:f>データシート!$A$31</c:f>
              <c:strCache>
                <c:ptCount val="1"/>
                <c:pt idx="0">
                  <c:v>国民健康保険事業特別会計事業勘定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0.61</c:v>
                </c:pt>
                <c:pt idx="2">
                  <c:v>#N/A</c:v>
                </c:pt>
                <c:pt idx="3">
                  <c:v>0.5</c:v>
                </c:pt>
                <c:pt idx="4">
                  <c:v>#N/A</c:v>
                </c:pt>
                <c:pt idx="5">
                  <c:v>0.06</c:v>
                </c:pt>
                <c:pt idx="6">
                  <c:v>#N/A</c:v>
                </c:pt>
                <c:pt idx="7">
                  <c:v>0.44</c:v>
                </c:pt>
                <c:pt idx="8">
                  <c:v>#N/A</c:v>
                </c:pt>
                <c:pt idx="9">
                  <c:v>0.44</c:v>
                </c:pt>
              </c:numCache>
            </c:numRef>
          </c:val>
          <c:extLst>
            <c:ext xmlns:c16="http://schemas.microsoft.com/office/drawing/2014/chart" uri="{C3380CC4-5D6E-409C-BE32-E72D297353CC}">
              <c16:uniqueId val="{00000004-4A08-4E0B-AC07-E2CA8F006690}"/>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0.35</c:v>
                </c:pt>
                <c:pt idx="8">
                  <c:v>#N/A</c:v>
                </c:pt>
                <c:pt idx="9">
                  <c:v>0.54</c:v>
                </c:pt>
              </c:numCache>
            </c:numRef>
          </c:val>
          <c:extLst>
            <c:ext xmlns:c16="http://schemas.microsoft.com/office/drawing/2014/chart" uri="{C3380CC4-5D6E-409C-BE32-E72D297353CC}">
              <c16:uniqueId val="{00000005-4A08-4E0B-AC07-E2CA8F006690}"/>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0.14000000000000001</c:v>
                </c:pt>
                <c:pt idx="6">
                  <c:v>#N/A</c:v>
                </c:pt>
                <c:pt idx="7">
                  <c:v>0.44</c:v>
                </c:pt>
                <c:pt idx="8">
                  <c:v>#N/A</c:v>
                </c:pt>
                <c:pt idx="9">
                  <c:v>0.77</c:v>
                </c:pt>
              </c:numCache>
            </c:numRef>
          </c:val>
          <c:extLst>
            <c:ext xmlns:c16="http://schemas.microsoft.com/office/drawing/2014/chart" uri="{C3380CC4-5D6E-409C-BE32-E72D297353CC}">
              <c16:uniqueId val="{00000006-4A08-4E0B-AC07-E2CA8F00669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1.1200000000000001</c:v>
                </c:pt>
                <c:pt idx="2">
                  <c:v>#N/A</c:v>
                </c:pt>
                <c:pt idx="3">
                  <c:v>1.19</c:v>
                </c:pt>
                <c:pt idx="4">
                  <c:v>#N/A</c:v>
                </c:pt>
                <c:pt idx="5">
                  <c:v>1.5</c:v>
                </c:pt>
                <c:pt idx="6">
                  <c:v>#N/A</c:v>
                </c:pt>
                <c:pt idx="7">
                  <c:v>1.02</c:v>
                </c:pt>
                <c:pt idx="8">
                  <c:v>#N/A</c:v>
                </c:pt>
                <c:pt idx="9">
                  <c:v>1.08</c:v>
                </c:pt>
              </c:numCache>
            </c:numRef>
          </c:val>
          <c:extLst>
            <c:ext xmlns:c16="http://schemas.microsoft.com/office/drawing/2014/chart" uri="{C3380CC4-5D6E-409C-BE32-E72D297353CC}">
              <c16:uniqueId val="{00000007-4A08-4E0B-AC07-E2CA8F00669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0.42</c:v>
                </c:pt>
                <c:pt idx="2">
                  <c:v>#N/A</c:v>
                </c:pt>
                <c:pt idx="3">
                  <c:v>6.15</c:v>
                </c:pt>
                <c:pt idx="4">
                  <c:v>#N/A</c:v>
                </c:pt>
                <c:pt idx="5">
                  <c:v>7.91</c:v>
                </c:pt>
                <c:pt idx="6">
                  <c:v>#N/A</c:v>
                </c:pt>
                <c:pt idx="7">
                  <c:v>5.87</c:v>
                </c:pt>
                <c:pt idx="8">
                  <c:v>#N/A</c:v>
                </c:pt>
                <c:pt idx="9">
                  <c:v>1.62</c:v>
                </c:pt>
              </c:numCache>
            </c:numRef>
          </c:val>
          <c:extLst>
            <c:ext xmlns:c16="http://schemas.microsoft.com/office/drawing/2014/chart" uri="{C3380CC4-5D6E-409C-BE32-E72D297353CC}">
              <c16:uniqueId val="{00000008-4A08-4E0B-AC07-E2CA8F006690}"/>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31.29</c:v>
                </c:pt>
                <c:pt idx="2">
                  <c:v>#N/A</c:v>
                </c:pt>
                <c:pt idx="3">
                  <c:v>31.29</c:v>
                </c:pt>
                <c:pt idx="4">
                  <c:v>#N/A</c:v>
                </c:pt>
                <c:pt idx="5">
                  <c:v>29.77</c:v>
                </c:pt>
                <c:pt idx="6">
                  <c:v>#N/A</c:v>
                </c:pt>
                <c:pt idx="7">
                  <c:v>31.75</c:v>
                </c:pt>
                <c:pt idx="8">
                  <c:v>#N/A</c:v>
                </c:pt>
                <c:pt idx="9">
                  <c:v>30.09</c:v>
                </c:pt>
              </c:numCache>
            </c:numRef>
          </c:val>
          <c:extLst>
            <c:ext xmlns:c16="http://schemas.microsoft.com/office/drawing/2014/chart" uri="{C3380CC4-5D6E-409C-BE32-E72D297353CC}">
              <c16:uniqueId val="{00000009-4A08-4E0B-AC07-E2CA8F0066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1375</c:v>
                </c:pt>
                <c:pt idx="5">
                  <c:v>1280</c:v>
                </c:pt>
                <c:pt idx="8">
                  <c:v>1289</c:v>
                </c:pt>
                <c:pt idx="11">
                  <c:v>1269</c:v>
                </c:pt>
                <c:pt idx="14">
                  <c:v>1279</c:v>
                </c:pt>
              </c:numCache>
            </c:numRef>
          </c:val>
          <c:extLst>
            <c:ext xmlns:c16="http://schemas.microsoft.com/office/drawing/2014/chart" uri="{C3380CC4-5D6E-409C-BE32-E72D297353CC}">
              <c16:uniqueId val="{00000000-6AEA-463C-A554-1C60209676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EA-463C-A554-1C60209676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AEA-463C-A554-1C60209676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123</c:v>
                </c:pt>
                <c:pt idx="3">
                  <c:v>45</c:v>
                </c:pt>
                <c:pt idx="6">
                  <c:v>47</c:v>
                </c:pt>
                <c:pt idx="9">
                  <c:v>47</c:v>
                </c:pt>
                <c:pt idx="12">
                  <c:v>46</c:v>
                </c:pt>
              </c:numCache>
            </c:numRef>
          </c:val>
          <c:extLst>
            <c:ext xmlns:c16="http://schemas.microsoft.com/office/drawing/2014/chart" uri="{C3380CC4-5D6E-409C-BE32-E72D297353CC}">
              <c16:uniqueId val="{00000003-6AEA-463C-A554-1C60209676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251</c:v>
                </c:pt>
                <c:pt idx="3">
                  <c:v>247</c:v>
                </c:pt>
                <c:pt idx="6">
                  <c:v>221</c:v>
                </c:pt>
                <c:pt idx="9">
                  <c:v>170</c:v>
                </c:pt>
                <c:pt idx="12">
                  <c:v>132</c:v>
                </c:pt>
              </c:numCache>
            </c:numRef>
          </c:val>
          <c:extLst>
            <c:ext xmlns:c16="http://schemas.microsoft.com/office/drawing/2014/chart" uri="{C3380CC4-5D6E-409C-BE32-E72D297353CC}">
              <c16:uniqueId val="{00000004-6AEA-463C-A554-1C60209676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EA-463C-A554-1C60209676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EA-463C-A554-1C60209676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1564</c:v>
                </c:pt>
                <c:pt idx="3">
                  <c:v>1508</c:v>
                </c:pt>
                <c:pt idx="6">
                  <c:v>1511</c:v>
                </c:pt>
                <c:pt idx="9">
                  <c:v>1540</c:v>
                </c:pt>
                <c:pt idx="12">
                  <c:v>1610</c:v>
                </c:pt>
              </c:numCache>
            </c:numRef>
          </c:val>
          <c:extLst>
            <c:ext xmlns:c16="http://schemas.microsoft.com/office/drawing/2014/chart" uri="{C3380CC4-5D6E-409C-BE32-E72D297353CC}">
              <c16:uniqueId val="{00000007-6AEA-463C-A554-1C60209676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563</c:v>
                </c:pt>
                <c:pt idx="2">
                  <c:v>#N/A</c:v>
                </c:pt>
                <c:pt idx="3">
                  <c:v>#N/A</c:v>
                </c:pt>
                <c:pt idx="4">
                  <c:v>520</c:v>
                </c:pt>
                <c:pt idx="5">
                  <c:v>#N/A</c:v>
                </c:pt>
                <c:pt idx="6">
                  <c:v>#N/A</c:v>
                </c:pt>
                <c:pt idx="7">
                  <c:v>490</c:v>
                </c:pt>
                <c:pt idx="8">
                  <c:v>#N/A</c:v>
                </c:pt>
                <c:pt idx="9">
                  <c:v>#N/A</c:v>
                </c:pt>
                <c:pt idx="10">
                  <c:v>488</c:v>
                </c:pt>
                <c:pt idx="11">
                  <c:v>#N/A</c:v>
                </c:pt>
                <c:pt idx="12">
                  <c:v>#N/A</c:v>
                </c:pt>
                <c:pt idx="13">
                  <c:v>509</c:v>
                </c:pt>
                <c:pt idx="14">
                  <c:v>#N/A</c:v>
                </c:pt>
              </c:numCache>
            </c:numRef>
          </c:val>
          <c:smooth val="0"/>
          <c:extLst>
            <c:ext xmlns:c16="http://schemas.microsoft.com/office/drawing/2014/chart" uri="{C3380CC4-5D6E-409C-BE32-E72D297353CC}">
              <c16:uniqueId val="{00000008-6AEA-463C-A554-1C60209676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13447</c:v>
                </c:pt>
                <c:pt idx="5">
                  <c:v>12900</c:v>
                </c:pt>
                <c:pt idx="8">
                  <c:v>12290</c:v>
                </c:pt>
                <c:pt idx="11">
                  <c:v>11578</c:v>
                </c:pt>
                <c:pt idx="14">
                  <c:v>10922</c:v>
                </c:pt>
              </c:numCache>
            </c:numRef>
          </c:val>
          <c:extLst>
            <c:ext xmlns:c16="http://schemas.microsoft.com/office/drawing/2014/chart" uri="{C3380CC4-5D6E-409C-BE32-E72D297353CC}">
              <c16:uniqueId val="{00000000-4BE1-4452-BD10-989DC1E90C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733</c:v>
                </c:pt>
                <c:pt idx="5">
                  <c:v>727</c:v>
                </c:pt>
                <c:pt idx="8">
                  <c:v>788</c:v>
                </c:pt>
                <c:pt idx="11">
                  <c:v>815</c:v>
                </c:pt>
                <c:pt idx="14">
                  <c:v>960</c:v>
                </c:pt>
              </c:numCache>
            </c:numRef>
          </c:val>
          <c:extLst>
            <c:ext xmlns:c16="http://schemas.microsoft.com/office/drawing/2014/chart" uri="{C3380CC4-5D6E-409C-BE32-E72D297353CC}">
              <c16:uniqueId val="{00000001-4BE1-4452-BD10-989DC1E90C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4169</c:v>
                </c:pt>
                <c:pt idx="5">
                  <c:v>4414</c:v>
                </c:pt>
                <c:pt idx="8">
                  <c:v>4855</c:v>
                </c:pt>
                <c:pt idx="11">
                  <c:v>5297</c:v>
                </c:pt>
                <c:pt idx="14">
                  <c:v>5726</c:v>
                </c:pt>
              </c:numCache>
            </c:numRef>
          </c:val>
          <c:extLst>
            <c:ext xmlns:c16="http://schemas.microsoft.com/office/drawing/2014/chart" uri="{C3380CC4-5D6E-409C-BE32-E72D297353CC}">
              <c16:uniqueId val="{00000002-4BE1-4452-BD10-989DC1E90C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E1-4452-BD10-989DC1E90C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E1-4452-BD10-989DC1E90C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c:v>
                </c:pt>
                <c:pt idx="3">
                  <c:v>6</c:v>
                </c:pt>
                <c:pt idx="6">
                  <c:v>3</c:v>
                </c:pt>
                <c:pt idx="9">
                  <c:v>0</c:v>
                </c:pt>
                <c:pt idx="12">
                  <c:v>0</c:v>
                </c:pt>
              </c:numCache>
            </c:numRef>
          </c:val>
          <c:extLst>
            <c:ext xmlns:c16="http://schemas.microsoft.com/office/drawing/2014/chart" uri="{C3380CC4-5D6E-409C-BE32-E72D297353CC}">
              <c16:uniqueId val="{00000005-4BE1-4452-BD10-989DC1E90C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1542</c:v>
                </c:pt>
                <c:pt idx="3">
                  <c:v>1528</c:v>
                </c:pt>
                <c:pt idx="6">
                  <c:v>1489</c:v>
                </c:pt>
                <c:pt idx="9">
                  <c:v>1526</c:v>
                </c:pt>
                <c:pt idx="12">
                  <c:v>1627</c:v>
                </c:pt>
              </c:numCache>
            </c:numRef>
          </c:val>
          <c:extLst>
            <c:ext xmlns:c16="http://schemas.microsoft.com/office/drawing/2014/chart" uri="{C3380CC4-5D6E-409C-BE32-E72D297353CC}">
              <c16:uniqueId val="{00000006-4BE1-4452-BD10-989DC1E90C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708</c:v>
                </c:pt>
                <c:pt idx="3">
                  <c:v>652</c:v>
                </c:pt>
                <c:pt idx="6">
                  <c:v>625</c:v>
                </c:pt>
                <c:pt idx="9">
                  <c:v>588</c:v>
                </c:pt>
                <c:pt idx="12">
                  <c:v>543</c:v>
                </c:pt>
              </c:numCache>
            </c:numRef>
          </c:val>
          <c:extLst>
            <c:ext xmlns:c16="http://schemas.microsoft.com/office/drawing/2014/chart" uri="{C3380CC4-5D6E-409C-BE32-E72D297353CC}">
              <c16:uniqueId val="{00000007-4BE1-4452-BD10-989DC1E90C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1758</c:v>
                </c:pt>
                <c:pt idx="3">
                  <c:v>1684</c:v>
                </c:pt>
                <c:pt idx="6">
                  <c:v>1563</c:v>
                </c:pt>
                <c:pt idx="9">
                  <c:v>1542</c:v>
                </c:pt>
                <c:pt idx="12">
                  <c:v>1585</c:v>
                </c:pt>
              </c:numCache>
            </c:numRef>
          </c:val>
          <c:extLst>
            <c:ext xmlns:c16="http://schemas.microsoft.com/office/drawing/2014/chart" uri="{C3380CC4-5D6E-409C-BE32-E72D297353CC}">
              <c16:uniqueId val="{00000008-4BE1-4452-BD10-989DC1E90C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796</c:v>
                </c:pt>
                <c:pt idx="3">
                  <c:v>444</c:v>
                </c:pt>
                <c:pt idx="6">
                  <c:v>399</c:v>
                </c:pt>
                <c:pt idx="9">
                  <c:v>354</c:v>
                </c:pt>
                <c:pt idx="12">
                  <c:v>308</c:v>
                </c:pt>
              </c:numCache>
            </c:numRef>
          </c:val>
          <c:extLst>
            <c:ext xmlns:c16="http://schemas.microsoft.com/office/drawing/2014/chart" uri="{C3380CC4-5D6E-409C-BE32-E72D297353CC}">
              <c16:uniqueId val="{00000009-4BE1-4452-BD10-989DC1E90C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16321</c:v>
                </c:pt>
                <c:pt idx="3">
                  <c:v>16727</c:v>
                </c:pt>
                <c:pt idx="6">
                  <c:v>16171</c:v>
                </c:pt>
                <c:pt idx="9">
                  <c:v>15278</c:v>
                </c:pt>
                <c:pt idx="12">
                  <c:v>14690</c:v>
                </c:pt>
              </c:numCache>
            </c:numRef>
          </c:val>
          <c:extLst>
            <c:ext xmlns:c16="http://schemas.microsoft.com/office/drawing/2014/chart" uri="{C3380CC4-5D6E-409C-BE32-E72D297353CC}">
              <c16:uniqueId val="{0000000A-4BE1-4452-BD10-989DC1E90C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2784</c:v>
                </c:pt>
                <c:pt idx="2">
                  <c:v>#N/A</c:v>
                </c:pt>
                <c:pt idx="3">
                  <c:v>#N/A</c:v>
                </c:pt>
                <c:pt idx="4">
                  <c:v>3001</c:v>
                </c:pt>
                <c:pt idx="5">
                  <c:v>#N/A</c:v>
                </c:pt>
                <c:pt idx="6">
                  <c:v>#N/A</c:v>
                </c:pt>
                <c:pt idx="7">
                  <c:v>2318</c:v>
                </c:pt>
                <c:pt idx="8">
                  <c:v>#N/A</c:v>
                </c:pt>
                <c:pt idx="9">
                  <c:v>#N/A</c:v>
                </c:pt>
                <c:pt idx="10">
                  <c:v>1598</c:v>
                </c:pt>
                <c:pt idx="11">
                  <c:v>#N/A</c:v>
                </c:pt>
                <c:pt idx="12">
                  <c:v>#N/A</c:v>
                </c:pt>
                <c:pt idx="13">
                  <c:v>1147</c:v>
                </c:pt>
                <c:pt idx="14">
                  <c:v>#N/A</c:v>
                </c:pt>
              </c:numCache>
            </c:numRef>
          </c:val>
          <c:smooth val="0"/>
          <c:extLst>
            <c:ext xmlns:c16="http://schemas.microsoft.com/office/drawing/2014/chart" uri="{C3380CC4-5D6E-409C-BE32-E72D297353CC}">
              <c16:uniqueId val="{0000000B-4BE1-4452-BD10-989DC1E90C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2040</c:v>
                </c:pt>
                <c:pt idx="1">
                  <c:v>2339</c:v>
                </c:pt>
                <c:pt idx="2">
                  <c:v>2561</c:v>
                </c:pt>
              </c:numCache>
            </c:numRef>
          </c:val>
          <c:extLst>
            <c:ext xmlns:c16="http://schemas.microsoft.com/office/drawing/2014/chart" uri="{C3380CC4-5D6E-409C-BE32-E72D297353CC}">
              <c16:uniqueId val="{00000000-A57C-4B2E-AB99-518462C001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253</c:v>
                </c:pt>
                <c:pt idx="1">
                  <c:v>312</c:v>
                </c:pt>
                <c:pt idx="2">
                  <c:v>338</c:v>
                </c:pt>
              </c:numCache>
            </c:numRef>
          </c:val>
          <c:extLst>
            <c:ext xmlns:c16="http://schemas.microsoft.com/office/drawing/2014/chart" uri="{C3380CC4-5D6E-409C-BE32-E72D297353CC}">
              <c16:uniqueId val="{00000001-A57C-4B2E-AB99-518462C001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2837</c:v>
                </c:pt>
                <c:pt idx="1">
                  <c:v>2931</c:v>
                </c:pt>
                <c:pt idx="2">
                  <c:v>3105</c:v>
                </c:pt>
              </c:numCache>
            </c:numRef>
          </c:val>
          <c:extLst>
            <c:ext xmlns:c16="http://schemas.microsoft.com/office/drawing/2014/chart" uri="{C3380CC4-5D6E-409C-BE32-E72D297353CC}">
              <c16:uniqueId val="{00000002-A57C-4B2E-AB99-518462C001A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和歌山県白浜町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と比較して継続していた防災対策事業の元金償還開始に伴い、元利償還金が増加している。またそれに伴い算入公債費等も増加に転じており、実質公債費比率の分子は前年度から増加となった。</a:t>
          </a:r>
        </a:p>
        <a:p>
          <a:r>
            <a:rPr kumimoji="1" lang="ja-JP" altLang="en-US" sz="1400">
              <a:latin typeface="ＭＳ ゴシック" pitchFamily="49" charset="-128"/>
              <a:ea typeface="ＭＳ ゴシック" pitchFamily="49" charset="-128"/>
            </a:rPr>
            <a:t>　元利償還金については、令和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ピークとなる見込みであることから、今後の地方債の活用にあたっては、将来世代に過度な負担とならないよう、事業の必要性等を精査するとともに、償還金以上の借入を行わない等の計画的な運用を図り、実質公債費比率の適正水準の維持及び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和歌山県白浜町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償還が進んだことから、一般会計等に係る地方債の現在高が前年度より減少し、また年数経過により債務負担行為に基づく支出予定額も減少となったことなどから、将来負担額全体としては、前年度より減少した。</a:t>
          </a:r>
        </a:p>
        <a:p>
          <a:r>
            <a:rPr kumimoji="1" lang="ja-JP" altLang="en-US" sz="1400">
              <a:latin typeface="ＭＳ ゴシック" pitchFamily="49" charset="-128"/>
              <a:ea typeface="ＭＳ ゴシック" pitchFamily="49" charset="-128"/>
            </a:rPr>
            <a:t>　また、充当可能財源等では、積立額の増により充当可能基金が増加したが、基準財政需要額算入見込額が償還に伴い前年度よりも減少したため、こちらも減となった。</a:t>
          </a:r>
        </a:p>
        <a:p>
          <a:r>
            <a:rPr kumimoji="1" lang="ja-JP" altLang="en-US" sz="1400">
              <a:latin typeface="ＭＳ ゴシック" pitchFamily="49" charset="-128"/>
              <a:ea typeface="ＭＳ ゴシック" pitchFamily="49" charset="-128"/>
            </a:rPr>
            <a:t>　将来負担比率の分子としては、充当可能財源等の減よりも将来負担額の減の方が大きかったため、前年度よりも減少となった。</a:t>
          </a:r>
        </a:p>
        <a:p>
          <a:r>
            <a:rPr kumimoji="1" lang="ja-JP" altLang="en-US" sz="1400">
              <a:latin typeface="ＭＳ ゴシック" pitchFamily="49" charset="-128"/>
              <a:ea typeface="ＭＳ ゴシック" pitchFamily="49" charset="-128"/>
            </a:rPr>
            <a:t>　今後、公共施設の老朽化に伴う大規模改修等の増加が見込まれることから、引き続き、計画的な地方債の活用や基金の積立てを図るなど、健全な財政運営に努めていく。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和歌山県白浜町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各種事業にふるさと白浜応援基金を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万円取り崩したが、ふるさと納税の好調によりふるさと白浜応援基金に約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万円、財政調整基金への約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万円の積立てを行ったほか、普通交付税の追加交付等により財政調整基金の取り崩しを行わなかったことなどから、基金全体としては、約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財政調整基金については、今後も防災対策事業やその他大型事業等の財源としての活用が見込まれることから、決算状況等に応じて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計画的に積立てを行っていく。また、特定目的基金については、基金目的の事業財源として活用するため、計画的に積立て等を行う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予定としている。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清掃センターごみ焼却場跡地及び公共施設用地の利活用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・ふるさと白浜応援基金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寄附金による活力あるふるさとづくり事業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観光施設改良</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庁舎等の整備の利活用財源として積立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清掃センターごみ焼却場跡地及び公共施設用地の利活用財源として積立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・ふるさと白浜応援基金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寄附金の増加による積立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財政状況等に応じ、基金目的に応じた事業財源に活用予定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庁舎等建設事業財源として、財政状況等に応じ積立予定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清掃センターごみ焼却場跡地及び公共施設用地の利活用事業財源として、令和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財政状況等に応じ、基金目的に応じた事業財源に活用予定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・ふるさと白浜応援基金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基金目的に応じた事業財源に活用予定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決算剰余金等の積立てによる増。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決算状況等に応じ計画的に積立てを行っていく。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普通交付税の追加交付分のうち臨時財政対策債償還基金費分の積立及び計画的な積立。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今後も緊急防災・減災事業債等を活用した大型事業に係る元利償還金の増加が見込まれるため、決算状況に応じ計画的に積立てを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和歌山県白浜町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19,753
19,234
200.99
14,282,397
14,041,300
128,757
7,582,344
14,538,777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令和６年度は住民税の定額減税と固定資産税の評価替により地方税が減少したが、定額減税補填のための地方特例交付金により基準財政収入額が増加したため、財政力指数は単年度でも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箇年平均でも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引き続き、行政改革取組方針等に基づき、自主財源の確保等を図り、財政基盤の強化に努めていく。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57855</xdr:rowOff>
    </xdr:from>
    <xdr:to>
      <xdr:col>23</xdr:col>
      <xdr:colOff>133350</xdr:colOff>
      <xdr:row>44</xdr:row>
      <xdr:rowOff>71261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016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71261</xdr:rowOff>
    </xdr:from>
    <xdr:to>
      <xdr:col>19</xdr:col>
      <xdr:colOff>133350</xdr:colOff>
      <xdr:row>44</xdr:row>
      <xdr:rowOff>71261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57855</xdr:rowOff>
    </xdr:from>
    <xdr:to>
      <xdr:col>15</xdr:col>
      <xdr:colOff>82550</xdr:colOff>
      <xdr:row>44</xdr:row>
      <xdr:rowOff>71261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57855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8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7055</xdr:rowOff>
    </xdr:from>
    <xdr:to>
      <xdr:col>23</xdr:col>
      <xdr:colOff>184150</xdr:colOff>
      <xdr:row>44</xdr:row>
      <xdr:rowOff>108655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150582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2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20461</xdr:rowOff>
    </xdr:from>
    <xdr:to>
      <xdr:col>19</xdr:col>
      <xdr:colOff>184150</xdr:colOff>
      <xdr:row>44</xdr:row>
      <xdr:rowOff>122061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106838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20461</xdr:rowOff>
    </xdr:from>
    <xdr:to>
      <xdr:col>15</xdr:col>
      <xdr:colOff>133350</xdr:colOff>
      <xdr:row>44</xdr:row>
      <xdr:rowOff>122061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106838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7055</xdr:rowOff>
    </xdr:from>
    <xdr:to>
      <xdr:col>11</xdr:col>
      <xdr:colOff>82550</xdr:colOff>
      <xdr:row>44</xdr:row>
      <xdr:rowOff>108655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93432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歳出では、基本給の引き上げによる人件費の増加と元金償還開始に伴う公債費の増加により、経常的経費充当一般財源が増加し、経常収支比率が前年度より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％の悪化となった。</a:t>
          </a:r>
        </a:p>
        <a:p>
          <a:r>
            <a:rPr kumimoji="1" lang="ja-JP" altLang="en-US" sz="1300">
              <a:latin typeface="ＭＳ Ｐゴシック" panose="020B0600070205080204" pitchFamily="50" charset="-128"/>
              <a:ea typeface="ＭＳ Ｐゴシック" panose="020B0600070205080204" pitchFamily="50" charset="-128"/>
            </a:rPr>
            <a:t>　引き続き、経常的事業等の見直しを行い、弾力的な財政運用ができるよう、自主財源の確保にも努めていく。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21272</xdr:rowOff>
    </xdr:from>
    <xdr:to>
      <xdr:col>23</xdr:col>
      <xdr:colOff>133350</xdr:colOff>
      <xdr:row>64</xdr:row>
      <xdr:rowOff>87630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94072"/>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21272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1565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171132</xdr:rowOff>
    </xdr:from>
    <xdr:to>
      <xdr:col>15</xdr:col>
      <xdr:colOff>82550</xdr:colOff>
      <xdr:row>63</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01032"/>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171132</xdr:rowOff>
    </xdr:from>
    <xdr:to>
      <xdr:col>11</xdr:col>
      <xdr:colOff>31750</xdr:colOff>
      <xdr:row>65</xdr:row>
      <xdr:rowOff>163513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01032"/>
          <a:ext cx="8890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141922</xdr:rowOff>
    </xdr:from>
    <xdr:to>
      <xdr:col>19</xdr:col>
      <xdr:colOff>184150</xdr:colOff>
      <xdr:row>64</xdr:row>
      <xdr:rowOff>72072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56849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29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120332</xdr:rowOff>
    </xdr:from>
    <xdr:to>
      <xdr:col>11</xdr:col>
      <xdr:colOff>82550</xdr:colOff>
      <xdr:row>63</xdr:row>
      <xdr:rowOff>50482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35259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112713</xdr:rowOff>
    </xdr:from>
    <xdr:to>
      <xdr:col>7</xdr:col>
      <xdr:colOff>31750</xdr:colOff>
      <xdr:row>66</xdr:row>
      <xdr:rowOff>42863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27640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4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[272,298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有数の観光地という町の特性から、観光、衛生、消防業務等に対して、観光客数を見込んだ施設規模及び職員体制となっていることに加え、隣町の消防業務を受託していること等により、類似団体平均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基本給引き上げによる人件費増加等により、昨年度に比べ</a:t>
          </a:r>
          <a:r>
            <a:rPr kumimoji="1" lang="en-US" altLang="ja-JP" sz="1300">
              <a:latin typeface="ＭＳ Ｐゴシック" panose="020B0600070205080204" pitchFamily="50" charset="-128"/>
              <a:ea typeface="ＭＳ Ｐゴシック" panose="020B0600070205080204" pitchFamily="50" charset="-128"/>
            </a:rPr>
            <a:t>27,547</a:t>
          </a:r>
          <a:r>
            <a:rPr kumimoji="1" lang="ja-JP" altLang="en-US" sz="1300">
              <a:latin typeface="ＭＳ Ｐゴシック" panose="020B0600070205080204" pitchFamily="50" charset="-128"/>
              <a:ea typeface="ＭＳ Ｐゴシック" panose="020B0600070205080204" pitchFamily="50" charset="-128"/>
            </a:rPr>
            <a:t>円増加している。　引き続き、行政改革取組方針等に基づき、職員数の適正化や業務の民間活用等を図り、経費の低減に努めていく。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130260</xdr:rowOff>
    </xdr:from>
    <xdr:to>
      <xdr:col>23</xdr:col>
      <xdr:colOff>133350</xdr:colOff>
      <xdr:row>87</xdr:row>
      <xdr:rowOff>124988</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874960"/>
          <a:ext cx="838200" cy="16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127980</xdr:rowOff>
    </xdr:from>
    <xdr:to>
      <xdr:col>19</xdr:col>
      <xdr:colOff>133350</xdr:colOff>
      <xdr:row>86</xdr:row>
      <xdr:rowOff>130260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872680"/>
          <a:ext cx="889000" cy="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29632</xdr:rowOff>
    </xdr:from>
    <xdr:to>
      <xdr:col>15</xdr:col>
      <xdr:colOff>82550</xdr:colOff>
      <xdr:row>86</xdr:row>
      <xdr:rowOff>127980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774332"/>
          <a:ext cx="889000" cy="9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2673</xdr:rowOff>
    </xdr:from>
    <xdr:to>
      <xdr:col>11</xdr:col>
      <xdr:colOff>31750</xdr:colOff>
      <xdr:row>86</xdr:row>
      <xdr:rowOff>29632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747373"/>
          <a:ext cx="889000" cy="2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74188</xdr:rowOff>
    </xdr:from>
    <xdr:to>
      <xdr:col>23</xdr:col>
      <xdr:colOff>184150</xdr:colOff>
      <xdr:row>88</xdr:row>
      <xdr:rowOff>4338</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99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46265</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96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79460</xdr:rowOff>
    </xdr:from>
    <xdr:to>
      <xdr:col>19</xdr:col>
      <xdr:colOff>184150</xdr:colOff>
      <xdr:row>87</xdr:row>
      <xdr:rowOff>9610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8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165837</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91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77180</xdr:rowOff>
    </xdr:from>
    <xdr:to>
      <xdr:col>15</xdr:col>
      <xdr:colOff>133350</xdr:colOff>
      <xdr:row>87</xdr:row>
      <xdr:rowOff>7330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82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163557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90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150282</xdr:rowOff>
    </xdr:from>
    <xdr:to>
      <xdr:col>11</xdr:col>
      <xdr:colOff>82550</xdr:colOff>
      <xdr:row>86</xdr:row>
      <xdr:rowOff>80432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7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65209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80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123323</xdr:rowOff>
    </xdr:from>
    <xdr:to>
      <xdr:col>7</xdr:col>
      <xdr:colOff>31750</xdr:colOff>
      <xdr:row>86</xdr:row>
      <xdr:rowOff>53473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6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38250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782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ポイント下回っている状況となっている。今後も引き続き、給与制度の適正運用に努め、国の動向を注視しながら、必要な時期に改正等の取組みも進めていく。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31750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5360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85</xdr:row>
      <xdr:rowOff>31750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4671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117021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4671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85</xdr:row>
      <xdr:rowOff>14514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5188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全国有数の観光地という町の特性から、観光、衛生、消防業務等に対して、観光客数を見込んだ職員体制となっていることに加え、隣町の消防業務を受託していること等も影響し、人口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人当たり職員数の類似団体のなかでは最大の職員数となっている。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今後も定員適正化計画を基本として、退職者不補充等も検討し、引き続き、職員数の規模適正化に努めていく。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134831</xdr:rowOff>
    </xdr:from>
    <xdr:to>
      <xdr:col>81</xdr:col>
      <xdr:colOff>44450</xdr:colOff>
      <xdr:row>67</xdr:row>
      <xdr:rowOff>2258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1450531"/>
          <a:ext cx="838200" cy="3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99977</xdr:rowOff>
    </xdr:from>
    <xdr:to>
      <xdr:col>77</xdr:col>
      <xdr:colOff>44450</xdr:colOff>
      <xdr:row>66</xdr:row>
      <xdr:rowOff>134831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1415677"/>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94615</xdr:rowOff>
    </xdr:from>
    <xdr:to>
      <xdr:col>72</xdr:col>
      <xdr:colOff>203200</xdr:colOff>
      <xdr:row>66</xdr:row>
      <xdr:rowOff>99977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1410315"/>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75847</xdr:rowOff>
    </xdr:from>
    <xdr:to>
      <xdr:col>68</xdr:col>
      <xdr:colOff>152400</xdr:colOff>
      <xdr:row>66</xdr:row>
      <xdr:rowOff>94615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1391547"/>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122908</xdr:rowOff>
    </xdr:from>
    <xdr:to>
      <xdr:col>81</xdr:col>
      <xdr:colOff>95250</xdr:colOff>
      <xdr:row>67</xdr:row>
      <xdr:rowOff>53058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143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18785</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133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84031</xdr:rowOff>
    </xdr:from>
    <xdr:to>
      <xdr:col>77</xdr:col>
      <xdr:colOff>95250</xdr:colOff>
      <xdr:row>67</xdr:row>
      <xdr:rowOff>14181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13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170408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148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49177</xdr:rowOff>
    </xdr:from>
    <xdr:to>
      <xdr:col>73</xdr:col>
      <xdr:colOff>44450</xdr:colOff>
      <xdr:row>66</xdr:row>
      <xdr:rowOff>150777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13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135554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145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43815</xdr:rowOff>
    </xdr:from>
    <xdr:to>
      <xdr:col>68</xdr:col>
      <xdr:colOff>203200</xdr:colOff>
      <xdr:row>66</xdr:row>
      <xdr:rowOff>145415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130192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25047</xdr:rowOff>
    </xdr:from>
    <xdr:to>
      <xdr:col>64</xdr:col>
      <xdr:colOff>152400</xdr:colOff>
      <xdr:row>66</xdr:row>
      <xdr:rowOff>126647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134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111424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1427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単年度数値としては前年度数値から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箇年平均数値は横ばいとなった。</a:t>
          </a:r>
        </a:p>
        <a:p>
          <a:r>
            <a:rPr kumimoji="1" lang="ja-JP" altLang="en-US" sz="1300">
              <a:latin typeface="ＭＳ Ｐゴシック" panose="020B0600070205080204" pitchFamily="50" charset="-128"/>
              <a:ea typeface="ＭＳ Ｐゴシック" panose="020B0600070205080204" pitchFamily="50" charset="-128"/>
            </a:rPr>
            <a:t>　今後も公共施設建設等の大型事業で起債を活用する見込みのため、引き続き、将来世代に過度な負担とならないよう、事業の必要性及び有用性等を精査するとともに、借入金と償還金のバランスを考慮しながら、計画的な運用に努めて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9313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1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49530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102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89746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504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113877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地方債の償還が進んだことから基準財政需要額算入見込額が減少し、地方債現在高や公営企業債等繰入見込額等もあわせて減少したため、比率としても</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％の減となった。　</a:t>
          </a:r>
        </a:p>
        <a:p>
          <a:r>
            <a:rPr kumimoji="1" lang="ja-JP" altLang="en-US" sz="1300">
              <a:latin typeface="ＭＳ Ｐゴシック" panose="020B0600070205080204" pitchFamily="50" charset="-128"/>
              <a:ea typeface="ＭＳ Ｐゴシック" panose="020B0600070205080204" pitchFamily="50" charset="-128"/>
            </a:rPr>
            <a:t>　今後、公共施設の老朽化等に伴う大規模改修の増加が見込まれることから、引き続き、計画的な地方債の活用や基金積立てを図るなど、健全な財政運営に努めていく。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46537</xdr:rowOff>
    </xdr:from>
    <xdr:to>
      <xdr:col>81</xdr:col>
      <xdr:colOff>44450</xdr:colOff>
      <xdr:row>16</xdr:row>
      <xdr:rowOff>7801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618287"/>
          <a:ext cx="8382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7801</xdr:rowOff>
    </xdr:from>
    <xdr:to>
      <xdr:col>77</xdr:col>
      <xdr:colOff>44450</xdr:colOff>
      <xdr:row>17</xdr:row>
      <xdr:rowOff>36286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751001"/>
          <a:ext cx="889000" cy="19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36286</xdr:rowOff>
    </xdr:from>
    <xdr:to>
      <xdr:col>72</xdr:col>
      <xdr:colOff>203200</xdr:colOff>
      <xdr:row>18</xdr:row>
      <xdr:rowOff>28575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950936"/>
          <a:ext cx="889000" cy="16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16510</xdr:rowOff>
    </xdr:from>
    <xdr:to>
      <xdr:col>68</xdr:col>
      <xdr:colOff>152400</xdr:colOff>
      <xdr:row>18</xdr:row>
      <xdr:rowOff>28575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310261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167187</xdr:rowOff>
    </xdr:from>
    <xdr:to>
      <xdr:col>81</xdr:col>
      <xdr:colOff>95250</xdr:colOff>
      <xdr:row>15</xdr:row>
      <xdr:rowOff>97337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56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139264</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53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128451</xdr:rowOff>
    </xdr:from>
    <xdr:to>
      <xdr:col>77</xdr:col>
      <xdr:colOff>95250</xdr:colOff>
      <xdr:row>16</xdr:row>
      <xdr:rowOff>58601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7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43378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78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156936</xdr:rowOff>
    </xdr:from>
    <xdr:to>
      <xdr:col>73</xdr:col>
      <xdr:colOff>44450</xdr:colOff>
      <xdr:row>17</xdr:row>
      <xdr:rowOff>87086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90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71863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98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149225</xdr:rowOff>
    </xdr:from>
    <xdr:to>
      <xdr:col>68</xdr:col>
      <xdr:colOff>203200</xdr:colOff>
      <xdr:row>18</xdr:row>
      <xdr:rowOff>79375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0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64152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15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137160</xdr:rowOff>
    </xdr:from>
    <xdr:to>
      <xdr:col>64</xdr:col>
      <xdr:colOff>152400</xdr:colOff>
      <xdr:row>18</xdr:row>
      <xdr:rowOff>67310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52087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13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和歌山県白浜町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19,753
19,234
200.99
14,282,397
14,041,300
128,757
7,582,344
14,538,777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観光立町であるため職員数や施設数が多いことや隣町の消防業務を受託していることもあり、全国平均に比べ高い水準となっている。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年度は基本給引き上げによる増加があり、人件費は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％の増加となった。今後も、職員数の適正化や業務の民間委託等も検討し、引き続き人件費抑制に努める。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49276</xdr:rowOff>
    </xdr:from>
    <xdr:to>
      <xdr:col>24</xdr:col>
      <xdr:colOff>25400</xdr:colOff>
      <xdr:row>38</xdr:row>
      <xdr:rowOff>122428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643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49276</xdr:rowOff>
    </xdr:from>
    <xdr:to>
      <xdr:col>19</xdr:col>
      <xdr:colOff>187325</xdr:colOff>
      <xdr:row>38</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643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186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xdr:rowOff>
    </xdr:from>
    <xdr:to>
      <xdr:col>11</xdr:col>
      <xdr:colOff>9525</xdr:colOff>
      <xdr:row>38</xdr:row>
      <xdr:rowOff>131572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86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71628</xdr:rowOff>
    </xdr:from>
    <xdr:to>
      <xdr:col>24</xdr:col>
      <xdr:colOff>76200</xdr:colOff>
      <xdr:row>39</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43705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169926</xdr:rowOff>
    </xdr:from>
    <xdr:to>
      <xdr:col>20</xdr:col>
      <xdr:colOff>38100</xdr:colOff>
      <xdr:row>38</xdr:row>
      <xdr:rowOff>100076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84853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124206</xdr:rowOff>
    </xdr:from>
    <xdr:to>
      <xdr:col>11</xdr:col>
      <xdr:colOff>60325</xdr:colOff>
      <xdr:row>38</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39133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80772</xdr:rowOff>
    </xdr:from>
    <xdr:to>
      <xdr:col>6</xdr:col>
      <xdr:colOff>171450</xdr:colOff>
      <xdr:row>39</xdr:row>
      <xdr:rowOff>10922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167149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ふるさと納税の増加に伴う寄附金受付等業務委託料の増加等により、物件費も前年度と比較して、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観光地という町の特性から、保有する観光関連施設の管理経費が必要となるため、全国平均等に比べ、高い水準となっている。引き続き、将来人口等を見据えた施設規模の適正化等を図ることにより、物件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29845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3304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15</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10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15</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98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15</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987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150495</xdr:rowOff>
    </xdr:from>
    <xdr:to>
      <xdr:col>82</xdr:col>
      <xdr:colOff>158750</xdr:colOff>
      <xdr:row>16</xdr:row>
      <xdr:rowOff>80645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167022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6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緊急支援給付金事業が減少したことから、扶助費は前年度から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％の減少となった。</a:t>
          </a:r>
        </a:p>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類似団体平均と比較して低い水準となっているが、少子高齢化の進展により、社会保障関連経費は増加する見込みであることから、必要財源の確保に努めるとともに、関係事業の適正実施に取り組んでいく。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24130</xdr:rowOff>
    </xdr:from>
    <xdr:to>
      <xdr:col>24</xdr:col>
      <xdr:colOff>25400</xdr:colOff>
      <xdr:row>53</xdr:row>
      <xdr:rowOff>60706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1109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42418</xdr:rowOff>
    </xdr:from>
    <xdr:to>
      <xdr:col>19</xdr:col>
      <xdr:colOff>187325</xdr:colOff>
      <xdr:row>53</xdr:row>
      <xdr:rowOff>60706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1292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24130</xdr:rowOff>
    </xdr:from>
    <xdr:to>
      <xdr:col>15</xdr:col>
      <xdr:colOff>98425</xdr:colOff>
      <xdr:row>53</xdr:row>
      <xdr:rowOff>42418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1109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24130</xdr:rowOff>
    </xdr:from>
    <xdr:to>
      <xdr:col>11</xdr:col>
      <xdr:colOff>9525</xdr:colOff>
      <xdr:row>53</xdr:row>
      <xdr:rowOff>78994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1109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144780</xdr:rowOff>
    </xdr:from>
    <xdr:to>
      <xdr:col>24</xdr:col>
      <xdr:colOff>76200</xdr:colOff>
      <xdr:row>53</xdr:row>
      <xdr:rowOff>74930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53357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9906</xdr:rowOff>
    </xdr:from>
    <xdr:to>
      <xdr:col>20</xdr:col>
      <xdr:colOff>38100</xdr:colOff>
      <xdr:row>53</xdr:row>
      <xdr:rowOff>111506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09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121683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86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163068</xdr:rowOff>
    </xdr:from>
    <xdr:to>
      <xdr:col>15</xdr:col>
      <xdr:colOff>149225</xdr:colOff>
      <xdr:row>53</xdr:row>
      <xdr:rowOff>93218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0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103395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84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144780</xdr:rowOff>
    </xdr:from>
    <xdr:to>
      <xdr:col>11</xdr:col>
      <xdr:colOff>60325</xdr:colOff>
      <xdr:row>53</xdr:row>
      <xdr:rowOff>74930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85107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28194</xdr:rowOff>
    </xdr:from>
    <xdr:to>
      <xdr:col>6</xdr:col>
      <xdr:colOff>171450</xdr:colOff>
      <xdr:row>53</xdr:row>
      <xdr:rowOff>129794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11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139971</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888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下水道事業特別会計等への出資金等が減少したことから、その他の費用は前年度より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高齢化等による繰出金の増加や施設老朽化等による維持管理費の増加も今後見込まれることから、必要財源の確保に努めるとともに、事業の適正化等に努めていく。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0</xdr:rowOff>
    </xdr:from>
    <xdr:to>
      <xdr:col>82</xdr:col>
      <xdr:colOff>107950</xdr:colOff>
      <xdr:row>58</xdr:row>
      <xdr:rowOff>63500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944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59</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0076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59</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261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60</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261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88900</xdr:rowOff>
    </xdr:from>
    <xdr:to>
      <xdr:col>65</xdr:col>
      <xdr:colOff>53975</xdr:colOff>
      <xdr:row>61</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3827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各種団体への補助金見直しを行ったことから、補助費等は前年度より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観光地という町の特性から、観光関連団体や観光イベントに対する補助事業を実施しており、補助金等交付規則に基づき、支出の公平性の保持及び透明化を図るなど、適正執行に努めていく。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100330</xdr:rowOff>
    </xdr:from>
    <xdr:to>
      <xdr:col>82</xdr:col>
      <xdr:colOff>107950</xdr:colOff>
      <xdr:row>35</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010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157480</xdr:rowOff>
    </xdr:from>
    <xdr:to>
      <xdr:col>78</xdr:col>
      <xdr:colOff>69850</xdr:colOff>
      <xdr:row>35</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867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34</xdr:row>
      <xdr:rowOff>157480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35</xdr:row>
      <xdr:rowOff>54610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979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49530</xdr:rowOff>
    </xdr:from>
    <xdr:to>
      <xdr:col>82</xdr:col>
      <xdr:colOff>158750</xdr:colOff>
      <xdr:row>35</xdr:row>
      <xdr:rowOff>151130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66057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106680</xdr:rowOff>
    </xdr:from>
    <xdr:to>
      <xdr:col>74</xdr:col>
      <xdr:colOff>31750</xdr:colOff>
      <xdr:row>35</xdr:row>
      <xdr:rowOff>36830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47007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3810</xdr:rowOff>
    </xdr:from>
    <xdr:to>
      <xdr:col>65</xdr:col>
      <xdr:colOff>53975</xdr:colOff>
      <xdr:row>35</xdr:row>
      <xdr:rowOff>105410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115587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継続していた防災対策事業の財源である地方債の元金償還開始により元利償還金が増加し、公債費が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全国及び類似団体平均に比べ高い水準にあり、今後も別事業の地方債の元金償還が始まることから、比率の上昇が見込まれる。将来の財政運営に支障をきたすことのないよう、計画的な地方債の活用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78</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4772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454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67563</xdr:rowOff>
    </xdr:from>
    <xdr:to>
      <xdr:col>15</xdr:col>
      <xdr:colOff>98425</xdr:colOff>
      <xdr:row>78</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4406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67563</xdr:rowOff>
    </xdr:from>
    <xdr:to>
      <xdr:col>11</xdr:col>
      <xdr:colOff>9525</xdr:colOff>
      <xdr:row>78</xdr:row>
      <xdr:rowOff>163576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440663"/>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53339</xdr:rowOff>
    </xdr:from>
    <xdr:to>
      <xdr:col>20</xdr:col>
      <xdr:colOff>38100</xdr:colOff>
      <xdr:row>78</xdr:row>
      <xdr:rowOff>154939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139716</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xdr:rowOff>
    </xdr:from>
    <xdr:to>
      <xdr:col>11</xdr:col>
      <xdr:colOff>60325</xdr:colOff>
      <xdr:row>78</xdr:row>
      <xdr:rowOff>118363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103140</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112776</xdr:rowOff>
    </xdr:from>
    <xdr:to>
      <xdr:col>6</xdr:col>
      <xdr:colOff>171450</xdr:colOff>
      <xdr:row>79</xdr:row>
      <xdr:rowOff>42926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27703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前年度と比較して、人件費、物件費等により経常的経費充当一般財源等が増加し、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全国平均等に比べ、低い水準となっているが、引き続き、将来人口等を見据えた施設規模の適正化等や業務の見直しを図ることにより、経常経費の抑制に努めていく。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xdr:rowOff>
    </xdr:from>
    <xdr:to>
      <xdr:col>82</xdr:col>
      <xdr:colOff>107950</xdr:colOff>
      <xdr:row>76</xdr:row>
      <xdr:rowOff>27939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352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76</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04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85090</xdr:rowOff>
    </xdr:from>
    <xdr:to>
      <xdr:col>73</xdr:col>
      <xdr:colOff>180975</xdr:colOff>
      <xdr:row>75</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43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85090</xdr:rowOff>
    </xdr:from>
    <xdr:to>
      <xdr:col>69</xdr:col>
      <xdr:colOff>92075</xdr:colOff>
      <xdr:row>76</xdr:row>
      <xdr:rowOff>153670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4384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165117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125730</xdr:rowOff>
    </xdr:from>
    <xdr:to>
      <xdr:col>78</xdr:col>
      <xdr:colOff>120650</xdr:colOff>
      <xdr:row>76</xdr:row>
      <xdr:rowOff>55880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66057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35577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34290</xdr:rowOff>
    </xdr:from>
    <xdr:to>
      <xdr:col>69</xdr:col>
      <xdr:colOff>142875</xdr:colOff>
      <xdr:row>75</xdr:row>
      <xdr:rowOff>135890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146067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102870</xdr:rowOff>
    </xdr:from>
    <xdr:to>
      <xdr:col>65</xdr:col>
      <xdr:colOff>53975</xdr:colOff>
      <xdr:row>77</xdr:row>
      <xdr:rowOff>33020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17797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和歌山県白浜町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35712</xdr:rowOff>
    </xdr:from>
    <xdr:to>
      <xdr:col>29</xdr:col>
      <xdr:colOff>127000</xdr:colOff>
      <xdr:row>15</xdr:row>
      <xdr:rowOff>37363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83637"/>
          <a:ext cx="647700" cy="173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37363</xdr:rowOff>
    </xdr:from>
    <xdr:to>
      <xdr:col>26</xdr:col>
      <xdr:colOff>50800</xdr:colOff>
      <xdr:row>15</xdr:row>
      <xdr:rowOff>68136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56738"/>
          <a:ext cx="698500" cy="30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66662</xdr:rowOff>
    </xdr:from>
    <xdr:to>
      <xdr:col>22</xdr:col>
      <xdr:colOff>114300</xdr:colOff>
      <xdr:row>15</xdr:row>
      <xdr:rowOff>68136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86037"/>
          <a:ext cx="698500" cy="1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66662</xdr:rowOff>
    </xdr:from>
    <xdr:to>
      <xdr:col>18</xdr:col>
      <xdr:colOff>177800</xdr:colOff>
      <xdr:row>15</xdr:row>
      <xdr:rowOff>108991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86037"/>
          <a:ext cx="698500" cy="42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156362</xdr:rowOff>
    </xdr:from>
    <xdr:to>
      <xdr:col>29</xdr:col>
      <xdr:colOff>177800</xdr:colOff>
      <xdr:row>14</xdr:row>
      <xdr:rowOff>86512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32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7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158013</xdr:rowOff>
    </xdr:from>
    <xdr:to>
      <xdr:col>26</xdr:col>
      <xdr:colOff>101600</xdr:colOff>
      <xdr:row>15</xdr:row>
      <xdr:rowOff>88163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05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98340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17336</xdr:rowOff>
    </xdr:from>
    <xdr:to>
      <xdr:col>22</xdr:col>
      <xdr:colOff>165100</xdr:colOff>
      <xdr:row>15</xdr:row>
      <xdr:rowOff>118936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36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129113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0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15862</xdr:rowOff>
    </xdr:from>
    <xdr:to>
      <xdr:col>19</xdr:col>
      <xdr:colOff>38100</xdr:colOff>
      <xdr:row>15</xdr:row>
      <xdr:rowOff>117462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35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127639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0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58191</xdr:rowOff>
    </xdr:from>
    <xdr:to>
      <xdr:col>15</xdr:col>
      <xdr:colOff>101600</xdr:colOff>
      <xdr:row>15</xdr:row>
      <xdr:rowOff>159791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77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169968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46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167622</xdr:rowOff>
    </xdr:from>
    <xdr:to>
      <xdr:col>29</xdr:col>
      <xdr:colOff>127000</xdr:colOff>
      <xdr:row>34</xdr:row>
      <xdr:rowOff>201706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435072"/>
          <a:ext cx="647700" cy="34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201706</xdr:rowOff>
    </xdr:from>
    <xdr:to>
      <xdr:col>26</xdr:col>
      <xdr:colOff>50800</xdr:colOff>
      <xdr:row>34</xdr:row>
      <xdr:rowOff>207444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69156"/>
          <a:ext cx="698500" cy="5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181407</xdr:rowOff>
    </xdr:from>
    <xdr:to>
      <xdr:col>22</xdr:col>
      <xdr:colOff>114300</xdr:colOff>
      <xdr:row>34</xdr:row>
      <xdr:rowOff>207444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448857"/>
          <a:ext cx="698500" cy="26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140305</xdr:rowOff>
    </xdr:from>
    <xdr:to>
      <xdr:col>18</xdr:col>
      <xdr:colOff>177800</xdr:colOff>
      <xdr:row>34</xdr:row>
      <xdr:rowOff>181407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407755"/>
          <a:ext cx="698500" cy="4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116822</xdr:rowOff>
    </xdr:from>
    <xdr:to>
      <xdr:col>29</xdr:col>
      <xdr:colOff>177800</xdr:colOff>
      <xdr:row>34</xdr:row>
      <xdr:rowOff>218422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384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304799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150906</xdr:rowOff>
    </xdr:from>
    <xdr:to>
      <xdr:col>26</xdr:col>
      <xdr:colOff>101600</xdr:colOff>
      <xdr:row>34</xdr:row>
      <xdr:rowOff>252506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18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262683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87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156644</xdr:rowOff>
    </xdr:from>
    <xdr:to>
      <xdr:col>22</xdr:col>
      <xdr:colOff>165100</xdr:colOff>
      <xdr:row>34</xdr:row>
      <xdr:rowOff>258245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2409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268421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9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130607</xdr:rowOff>
    </xdr:from>
    <xdr:to>
      <xdr:col>19</xdr:col>
      <xdr:colOff>38100</xdr:colOff>
      <xdr:row>34</xdr:row>
      <xdr:rowOff>232207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98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242384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6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89505</xdr:rowOff>
    </xdr:from>
    <xdr:to>
      <xdr:col>15</xdr:col>
      <xdr:colOff>101600</xdr:colOff>
      <xdr:row>34</xdr:row>
      <xdr:rowOff>191105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356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201282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12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和歌山県白浜町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19,753
19,234
200.99
14,282,397
14,041,300
128,757
7,582,344
14,538,777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73096</xdr:rowOff>
    </xdr:from>
    <xdr:to>
      <xdr:col>24</xdr:col>
      <xdr:colOff>63500</xdr:colOff>
      <xdr:row>31</xdr:row>
      <xdr:rowOff>63201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16596"/>
          <a:ext cx="838200" cy="16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63201</xdr:rowOff>
    </xdr:from>
    <xdr:to>
      <xdr:col>19</xdr:col>
      <xdr:colOff>177800</xdr:colOff>
      <xdr:row>31</xdr:row>
      <xdr:rowOff>70418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378151"/>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70418</xdr:rowOff>
    </xdr:from>
    <xdr:to>
      <xdr:col>15</xdr:col>
      <xdr:colOff>50800</xdr:colOff>
      <xdr:row>31</xdr:row>
      <xdr:rowOff>114244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385368"/>
          <a:ext cx="889000" cy="4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114244</xdr:rowOff>
    </xdr:from>
    <xdr:to>
      <xdr:col>10</xdr:col>
      <xdr:colOff>114300</xdr:colOff>
      <xdr:row>31</xdr:row>
      <xdr:rowOff>141088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429194"/>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22296</xdr:rowOff>
    </xdr:from>
    <xdr:to>
      <xdr:col>24</xdr:col>
      <xdr:colOff>114300</xdr:colOff>
      <xdr:row>30</xdr:row>
      <xdr:rowOff>123896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1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146773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1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12401</xdr:rowOff>
    </xdr:from>
    <xdr:to>
      <xdr:col>20</xdr:col>
      <xdr:colOff>38100</xdr:colOff>
      <xdr:row>31</xdr:row>
      <xdr:rowOff>114001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32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130528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10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19618</xdr:rowOff>
    </xdr:from>
    <xdr:to>
      <xdr:col>15</xdr:col>
      <xdr:colOff>101600</xdr:colOff>
      <xdr:row>31</xdr:row>
      <xdr:rowOff>121218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33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137745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10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63444</xdr:rowOff>
    </xdr:from>
    <xdr:to>
      <xdr:col>10</xdr:col>
      <xdr:colOff>165100</xdr:colOff>
      <xdr:row>31</xdr:row>
      <xdr:rowOff>165044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37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10121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15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90288</xdr:rowOff>
    </xdr:from>
    <xdr:to>
      <xdr:col>6</xdr:col>
      <xdr:colOff>38100</xdr:colOff>
      <xdr:row>32</xdr:row>
      <xdr:rowOff>20438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4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36965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18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28573</xdr:rowOff>
    </xdr:from>
    <xdr:to>
      <xdr:col>24</xdr:col>
      <xdr:colOff>63500</xdr:colOff>
      <xdr:row>55</xdr:row>
      <xdr:rowOff>4753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86873"/>
          <a:ext cx="838200" cy="14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145296</xdr:rowOff>
    </xdr:from>
    <xdr:to>
      <xdr:col>19</xdr:col>
      <xdr:colOff>177800</xdr:colOff>
      <xdr:row>55</xdr:row>
      <xdr:rowOff>4753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03596"/>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145296</xdr:rowOff>
    </xdr:from>
    <xdr:to>
      <xdr:col>15</xdr:col>
      <xdr:colOff>50800</xdr:colOff>
      <xdr:row>55</xdr:row>
      <xdr:rowOff>102484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03596"/>
          <a:ext cx="889000" cy="1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102484</xdr:rowOff>
    </xdr:from>
    <xdr:to>
      <xdr:col>10</xdr:col>
      <xdr:colOff>114300</xdr:colOff>
      <xdr:row>55</xdr:row>
      <xdr:rowOff>111226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32234"/>
          <a:ext cx="889000" cy="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149223</xdr:rowOff>
    </xdr:from>
    <xdr:to>
      <xdr:col>24</xdr:col>
      <xdr:colOff>114300</xdr:colOff>
      <xdr:row>54</xdr:row>
      <xdr:rowOff>79373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650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8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125403</xdr:rowOff>
    </xdr:from>
    <xdr:to>
      <xdr:col>20</xdr:col>
      <xdr:colOff>38100</xdr:colOff>
      <xdr:row>55</xdr:row>
      <xdr:rowOff>55553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8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72080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15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94496</xdr:rowOff>
    </xdr:from>
    <xdr:to>
      <xdr:col>15</xdr:col>
      <xdr:colOff>101600</xdr:colOff>
      <xdr:row>55</xdr:row>
      <xdr:rowOff>24646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41173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12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51684</xdr:rowOff>
    </xdr:from>
    <xdr:to>
      <xdr:col>10</xdr:col>
      <xdr:colOff>165100</xdr:colOff>
      <xdr:row>55</xdr:row>
      <xdr:rowOff>153284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169811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25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60426</xdr:rowOff>
    </xdr:from>
    <xdr:to>
      <xdr:col>6</xdr:col>
      <xdr:colOff>38100</xdr:colOff>
      <xdr:row>55</xdr:row>
      <xdr:rowOff>162026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7103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26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157806</xdr:rowOff>
    </xdr:from>
    <xdr:to>
      <xdr:col>24</xdr:col>
      <xdr:colOff>63500</xdr:colOff>
      <xdr:row>78</xdr:row>
      <xdr:rowOff>35916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59456"/>
          <a:ext cx="838200" cy="4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35916</xdr:rowOff>
    </xdr:from>
    <xdr:to>
      <xdr:col>19</xdr:col>
      <xdr:colOff>177800</xdr:colOff>
      <xdr:row>78</xdr:row>
      <xdr:rowOff>45106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09016"/>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45106</xdr:rowOff>
    </xdr:from>
    <xdr:to>
      <xdr:col>15</xdr:col>
      <xdr:colOff>50800</xdr:colOff>
      <xdr:row>78</xdr:row>
      <xdr:rowOff>73681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820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73681</xdr:rowOff>
    </xdr:from>
    <xdr:to>
      <xdr:col>10</xdr:col>
      <xdr:colOff>114300</xdr:colOff>
      <xdr:row>78</xdr:row>
      <xdr:rowOff>79259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46781"/>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107006</xdr:rowOff>
    </xdr:from>
    <xdr:to>
      <xdr:col>24</xdr:col>
      <xdr:colOff>114300</xdr:colOff>
      <xdr:row>78</xdr:row>
      <xdr:rowOff>37156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85433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156566</xdr:rowOff>
    </xdr:from>
    <xdr:to>
      <xdr:col>20</xdr:col>
      <xdr:colOff>38100</xdr:colOff>
      <xdr:row>78</xdr:row>
      <xdr:rowOff>86716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77843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165756</xdr:rowOff>
    </xdr:from>
    <xdr:to>
      <xdr:col>15</xdr:col>
      <xdr:colOff>101600</xdr:colOff>
      <xdr:row>78</xdr:row>
      <xdr:rowOff>95906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87033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22881</xdr:rowOff>
    </xdr:from>
    <xdr:to>
      <xdr:col>10</xdr:col>
      <xdr:colOff>165100</xdr:colOff>
      <xdr:row>78</xdr:row>
      <xdr:rowOff>124481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115608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28459</xdr:rowOff>
    </xdr:from>
    <xdr:to>
      <xdr:col>6</xdr:col>
      <xdr:colOff>38100</xdr:colOff>
      <xdr:row>78</xdr:row>
      <xdr:rowOff>130059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121186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9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76650</xdr:rowOff>
    </xdr:from>
    <xdr:to>
      <xdr:col>24</xdr:col>
      <xdr:colOff>63500</xdr:colOff>
      <xdr:row>97</xdr:row>
      <xdr:rowOff>90867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07300"/>
          <a:ext cx="838200" cy="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90867</xdr:rowOff>
    </xdr:from>
    <xdr:to>
      <xdr:col>19</xdr:col>
      <xdr:colOff>177800</xdr:colOff>
      <xdr:row>98</xdr:row>
      <xdr:rowOff>35753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21517"/>
          <a:ext cx="889000" cy="1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84880</xdr:rowOff>
    </xdr:from>
    <xdr:to>
      <xdr:col>15</xdr:col>
      <xdr:colOff>50800</xdr:colOff>
      <xdr:row>98</xdr:row>
      <xdr:rowOff>35753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15530"/>
          <a:ext cx="889000" cy="12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84880</xdr:rowOff>
    </xdr:from>
    <xdr:to>
      <xdr:col>10</xdr:col>
      <xdr:colOff>114300</xdr:colOff>
      <xdr:row>99</xdr:row>
      <xdr:rowOff>37472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15530"/>
          <a:ext cx="889000" cy="29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25850</xdr:rowOff>
    </xdr:from>
    <xdr:to>
      <xdr:col>24</xdr:col>
      <xdr:colOff>114300</xdr:colOff>
      <xdr:row>97</xdr:row>
      <xdr:rowOff>127450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5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4277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40067</xdr:rowOff>
    </xdr:from>
    <xdr:to>
      <xdr:col>20</xdr:col>
      <xdr:colOff>38100</xdr:colOff>
      <xdr:row>97</xdr:row>
      <xdr:rowOff>141667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7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6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156403</xdr:rowOff>
    </xdr:from>
    <xdr:to>
      <xdr:col>15</xdr:col>
      <xdr:colOff>101600</xdr:colOff>
      <xdr:row>98</xdr:row>
      <xdr:rowOff>86553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8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77680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34080</xdr:rowOff>
    </xdr:from>
    <xdr:to>
      <xdr:col>10</xdr:col>
      <xdr:colOff>165100</xdr:colOff>
      <xdr:row>97</xdr:row>
      <xdr:rowOff>135680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6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126807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5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158122</xdr:rowOff>
    </xdr:from>
    <xdr:to>
      <xdr:col>6</xdr:col>
      <xdr:colOff>38100</xdr:colOff>
      <xdr:row>99</xdr:row>
      <xdr:rowOff>88272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6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79399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5809</xdr:rowOff>
    </xdr:from>
    <xdr:to>
      <xdr:col>54</xdr:col>
      <xdr:colOff>189865</xdr:colOff>
      <xdr:row>38</xdr:row>
      <xdr:rowOff>36876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2209"/>
          <a:ext cx="1270" cy="105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40703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36876</xdr:rowOff>
    </xdr:from>
    <xdr:to>
      <xdr:col>55</xdr:col>
      <xdr:colOff>88900</xdr:colOff>
      <xdr:row>38</xdr:row>
      <xdr:rowOff>36876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123936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6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5809</xdr:rowOff>
    </xdr:from>
    <xdr:to>
      <xdr:col>55</xdr:col>
      <xdr:colOff>88900</xdr:colOff>
      <xdr:row>32</xdr:row>
      <xdr:rowOff>5809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134434</xdr:rowOff>
    </xdr:from>
    <xdr:to>
      <xdr:col>55</xdr:col>
      <xdr:colOff>0</xdr:colOff>
      <xdr:row>36</xdr:row>
      <xdr:rowOff>30734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135184"/>
          <a:ext cx="838200" cy="6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27055</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9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48628</xdr:rowOff>
    </xdr:from>
    <xdr:to>
      <xdr:col>55</xdr:col>
      <xdr:colOff>50800</xdr:colOff>
      <xdr:row>36</xdr:row>
      <xdr:rowOff>150228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2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30734</xdr:rowOff>
    </xdr:from>
    <xdr:to>
      <xdr:col>50</xdr:col>
      <xdr:colOff>114300</xdr:colOff>
      <xdr:row>36</xdr:row>
      <xdr:rowOff>56467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202934"/>
          <a:ext cx="889000" cy="2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62786</xdr:rowOff>
    </xdr:from>
    <xdr:to>
      <xdr:col>50</xdr:col>
      <xdr:colOff>165100</xdr:colOff>
      <xdr:row>36</xdr:row>
      <xdr:rowOff>164386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155513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56467</xdr:rowOff>
    </xdr:from>
    <xdr:to>
      <xdr:col>45</xdr:col>
      <xdr:colOff>177800</xdr:colOff>
      <xdr:row>36</xdr:row>
      <xdr:rowOff>77056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28667"/>
          <a:ext cx="889000" cy="2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63183</xdr:rowOff>
    </xdr:from>
    <xdr:to>
      <xdr:col>46</xdr:col>
      <xdr:colOff>38100</xdr:colOff>
      <xdr:row>36</xdr:row>
      <xdr:rowOff>164783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155910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81483</xdr:rowOff>
    </xdr:from>
    <xdr:to>
      <xdr:col>41</xdr:col>
      <xdr:colOff>50800</xdr:colOff>
      <xdr:row>36</xdr:row>
      <xdr:rowOff>77056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396433"/>
          <a:ext cx="889000" cy="8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92680</xdr:rowOff>
    </xdr:from>
    <xdr:to>
      <xdr:col>41</xdr:col>
      <xdr:colOff>101600</xdr:colOff>
      <xdr:row>37</xdr:row>
      <xdr:rowOff>22830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13957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17935</xdr:rowOff>
    </xdr:from>
    <xdr:to>
      <xdr:col>36</xdr:col>
      <xdr:colOff>165100</xdr:colOff>
      <xdr:row>32</xdr:row>
      <xdr:rowOff>119535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110662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83634</xdr:rowOff>
    </xdr:from>
    <xdr:to>
      <xdr:col>55</xdr:col>
      <xdr:colOff>50800</xdr:colOff>
      <xdr:row>36</xdr:row>
      <xdr:rowOff>13784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106511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3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151384</xdr:rowOff>
    </xdr:from>
    <xdr:to>
      <xdr:col>50</xdr:col>
      <xdr:colOff>165100</xdr:colOff>
      <xdr:row>36</xdr:row>
      <xdr:rowOff>81534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98061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92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5667</xdr:rowOff>
    </xdr:from>
    <xdr:to>
      <xdr:col>46</xdr:col>
      <xdr:colOff>38100</xdr:colOff>
      <xdr:row>36</xdr:row>
      <xdr:rowOff>107267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123794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5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26256</xdr:rowOff>
    </xdr:from>
    <xdr:to>
      <xdr:col>41</xdr:col>
      <xdr:colOff>101600</xdr:colOff>
      <xdr:row>36</xdr:row>
      <xdr:rowOff>127856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144383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97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30683</xdr:rowOff>
    </xdr:from>
    <xdr:to>
      <xdr:col>36</xdr:col>
      <xdr:colOff>165100</xdr:colOff>
      <xdr:row>31</xdr:row>
      <xdr:rowOff>132283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34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148810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12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102507</xdr:rowOff>
    </xdr:from>
    <xdr:to>
      <xdr:col>55</xdr:col>
      <xdr:colOff>0</xdr:colOff>
      <xdr:row>55</xdr:row>
      <xdr:rowOff>161794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532257"/>
          <a:ext cx="838200" cy="5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152633</xdr:rowOff>
    </xdr:from>
    <xdr:to>
      <xdr:col>50</xdr:col>
      <xdr:colOff>114300</xdr:colOff>
      <xdr:row>55</xdr:row>
      <xdr:rowOff>161794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582383"/>
          <a:ext cx="889000" cy="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50083</xdr:rowOff>
    </xdr:from>
    <xdr:to>
      <xdr:col>45</xdr:col>
      <xdr:colOff>177800</xdr:colOff>
      <xdr:row>55</xdr:row>
      <xdr:rowOff>152633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308383"/>
          <a:ext cx="889000" cy="27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45900</xdr:rowOff>
    </xdr:from>
    <xdr:to>
      <xdr:col>41</xdr:col>
      <xdr:colOff>50800</xdr:colOff>
      <xdr:row>54</xdr:row>
      <xdr:rowOff>50083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304200"/>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51707</xdr:rowOff>
    </xdr:from>
    <xdr:to>
      <xdr:col>55</xdr:col>
      <xdr:colOff>50800</xdr:colOff>
      <xdr:row>55</xdr:row>
      <xdr:rowOff>153307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74584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33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110994</xdr:rowOff>
    </xdr:from>
    <xdr:to>
      <xdr:col>50</xdr:col>
      <xdr:colOff>165100</xdr:colOff>
      <xdr:row>56</xdr:row>
      <xdr:rowOff>41144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5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57671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31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101833</xdr:rowOff>
    </xdr:from>
    <xdr:to>
      <xdr:col>46</xdr:col>
      <xdr:colOff>38100</xdr:colOff>
      <xdr:row>56</xdr:row>
      <xdr:rowOff>31983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5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48510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30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170733</xdr:rowOff>
    </xdr:from>
    <xdr:to>
      <xdr:col>41</xdr:col>
      <xdr:colOff>101600</xdr:colOff>
      <xdr:row>54</xdr:row>
      <xdr:rowOff>100883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2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117410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166550</xdr:rowOff>
    </xdr:from>
    <xdr:to>
      <xdr:col>36</xdr:col>
      <xdr:colOff>165100</xdr:colOff>
      <xdr:row>54</xdr:row>
      <xdr:rowOff>96700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25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113227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02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78263</xdr:rowOff>
    </xdr:from>
    <xdr:to>
      <xdr:col>55</xdr:col>
      <xdr:colOff>0</xdr:colOff>
      <xdr:row>78</xdr:row>
      <xdr:rowOff>94895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108463"/>
          <a:ext cx="838200" cy="35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94895</xdr:rowOff>
    </xdr:from>
    <xdr:to>
      <xdr:col>50</xdr:col>
      <xdr:colOff>114300</xdr:colOff>
      <xdr:row>78</xdr:row>
      <xdr:rowOff>147377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67995"/>
          <a:ext cx="889000" cy="5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157054</xdr:rowOff>
    </xdr:from>
    <xdr:to>
      <xdr:col>45</xdr:col>
      <xdr:colOff>177800</xdr:colOff>
      <xdr:row>78</xdr:row>
      <xdr:rowOff>147377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187254"/>
          <a:ext cx="889000" cy="3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149340</xdr:rowOff>
    </xdr:from>
    <xdr:to>
      <xdr:col>41</xdr:col>
      <xdr:colOff>50800</xdr:colOff>
      <xdr:row>76</xdr:row>
      <xdr:rowOff>157054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008090"/>
          <a:ext cx="889000" cy="17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27463</xdr:rowOff>
    </xdr:from>
    <xdr:to>
      <xdr:col>55</xdr:col>
      <xdr:colOff>50800</xdr:colOff>
      <xdr:row>76</xdr:row>
      <xdr:rowOff>129063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05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50340</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90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44095</xdr:rowOff>
    </xdr:from>
    <xdr:to>
      <xdr:col>50</xdr:col>
      <xdr:colOff>165100</xdr:colOff>
      <xdr:row>78</xdr:row>
      <xdr:rowOff>145695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136822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0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96577</xdr:rowOff>
    </xdr:from>
    <xdr:to>
      <xdr:col>46</xdr:col>
      <xdr:colOff>38100</xdr:colOff>
      <xdr:row>79</xdr:row>
      <xdr:rowOff>26727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17854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6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106254</xdr:rowOff>
    </xdr:from>
    <xdr:to>
      <xdr:col>41</xdr:col>
      <xdr:colOff>101600</xdr:colOff>
      <xdr:row>77</xdr:row>
      <xdr:rowOff>36404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13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52932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9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98539</xdr:rowOff>
    </xdr:from>
    <xdr:to>
      <xdr:col>36</xdr:col>
      <xdr:colOff>165100</xdr:colOff>
      <xdr:row>76</xdr:row>
      <xdr:rowOff>28690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957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45216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7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19182</xdr:rowOff>
    </xdr:from>
    <xdr:to>
      <xdr:col>55</xdr:col>
      <xdr:colOff>0</xdr:colOff>
      <xdr:row>97</xdr:row>
      <xdr:rowOff>30840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49832"/>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101448</xdr:rowOff>
    </xdr:from>
    <xdr:to>
      <xdr:col>50</xdr:col>
      <xdr:colOff>114300</xdr:colOff>
      <xdr:row>97</xdr:row>
      <xdr:rowOff>30840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560648"/>
          <a:ext cx="889000" cy="10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36227</xdr:rowOff>
    </xdr:from>
    <xdr:to>
      <xdr:col>45</xdr:col>
      <xdr:colOff>177800</xdr:colOff>
      <xdr:row>96</xdr:row>
      <xdr:rowOff>101448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323977"/>
          <a:ext cx="889000" cy="23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36227</xdr:rowOff>
    </xdr:from>
    <xdr:to>
      <xdr:col>41</xdr:col>
      <xdr:colOff>50800</xdr:colOff>
      <xdr:row>95</xdr:row>
      <xdr:rowOff>108420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323977"/>
          <a:ext cx="889000" cy="7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139832</xdr:rowOff>
    </xdr:from>
    <xdr:to>
      <xdr:col>55</xdr:col>
      <xdr:colOff>50800</xdr:colOff>
      <xdr:row>97</xdr:row>
      <xdr:rowOff>69982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5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162709</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45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151490</xdr:rowOff>
    </xdr:from>
    <xdr:to>
      <xdr:col>50</xdr:col>
      <xdr:colOff>165100</xdr:colOff>
      <xdr:row>97</xdr:row>
      <xdr:rowOff>81640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1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98167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38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50648</xdr:rowOff>
    </xdr:from>
    <xdr:to>
      <xdr:col>46</xdr:col>
      <xdr:colOff>38100</xdr:colOff>
      <xdr:row>96</xdr:row>
      <xdr:rowOff>152248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168775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28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156877</xdr:rowOff>
    </xdr:from>
    <xdr:to>
      <xdr:col>41</xdr:col>
      <xdr:colOff>101600</xdr:colOff>
      <xdr:row>95</xdr:row>
      <xdr:rowOff>87027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27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103554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04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57620</xdr:rowOff>
    </xdr:from>
    <xdr:to>
      <xdr:col>36</xdr:col>
      <xdr:colOff>165100</xdr:colOff>
      <xdr:row>95</xdr:row>
      <xdr:rowOff>159220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3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4297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1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104839</xdr:rowOff>
    </xdr:from>
    <xdr:to>
      <xdr:col>85</xdr:col>
      <xdr:colOff>127000</xdr:colOff>
      <xdr:row>38</xdr:row>
      <xdr:rowOff>131607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619939"/>
          <a:ext cx="838200" cy="2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130556</xdr:rowOff>
    </xdr:from>
    <xdr:to>
      <xdr:col>81</xdr:col>
      <xdr:colOff>50800</xdr:colOff>
      <xdr:row>38</xdr:row>
      <xdr:rowOff>131607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45656"/>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130556</xdr:rowOff>
    </xdr:from>
    <xdr:to>
      <xdr:col>76</xdr:col>
      <xdr:colOff>114300</xdr:colOff>
      <xdr:row>38</xdr:row>
      <xdr:rowOff>137299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645656"/>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120406</xdr:rowOff>
    </xdr:from>
    <xdr:to>
      <xdr:col>71</xdr:col>
      <xdr:colOff>177800</xdr:colOff>
      <xdr:row>38</xdr:row>
      <xdr:rowOff>137299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635506"/>
          <a:ext cx="889000" cy="1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54039</xdr:rowOff>
    </xdr:from>
    <xdr:to>
      <xdr:col>85</xdr:col>
      <xdr:colOff>177800</xdr:colOff>
      <xdr:row>38</xdr:row>
      <xdr:rowOff>155639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56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32306</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4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80807</xdr:rowOff>
    </xdr:from>
    <xdr:to>
      <xdr:col>81</xdr:col>
      <xdr:colOff>101600</xdr:colOff>
      <xdr:row>39</xdr:row>
      <xdr:rowOff>10957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5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2084</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688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79756</xdr:rowOff>
    </xdr:from>
    <xdr:to>
      <xdr:col>76</xdr:col>
      <xdr:colOff>165100</xdr:colOff>
      <xdr:row>39</xdr:row>
      <xdr:rowOff>9906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1033</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3017" y="668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86499</xdr:rowOff>
    </xdr:from>
    <xdr:to>
      <xdr:col>72</xdr:col>
      <xdr:colOff>38100</xdr:colOff>
      <xdr:row>39</xdr:row>
      <xdr:rowOff>16649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7776</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694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69606</xdr:rowOff>
    </xdr:from>
    <xdr:to>
      <xdr:col>67</xdr:col>
      <xdr:colOff>101600</xdr:colOff>
      <xdr:row>38</xdr:row>
      <xdr:rowOff>171206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58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162333</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67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50889</xdr:rowOff>
    </xdr:from>
    <xdr:to>
      <xdr:col>85</xdr:col>
      <xdr:colOff>127000</xdr:colOff>
      <xdr:row>73</xdr:row>
      <xdr:rowOff>116154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566739"/>
          <a:ext cx="838200" cy="6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116154</xdr:rowOff>
    </xdr:from>
    <xdr:to>
      <xdr:col>81</xdr:col>
      <xdr:colOff>50800</xdr:colOff>
      <xdr:row>73</xdr:row>
      <xdr:rowOff>148907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2632004"/>
          <a:ext cx="889000" cy="3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148907</xdr:rowOff>
    </xdr:from>
    <xdr:to>
      <xdr:col>76</xdr:col>
      <xdr:colOff>114300</xdr:colOff>
      <xdr:row>73</xdr:row>
      <xdr:rowOff>158890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2664757"/>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130099</xdr:rowOff>
    </xdr:from>
    <xdr:to>
      <xdr:col>71</xdr:col>
      <xdr:colOff>177800</xdr:colOff>
      <xdr:row>73</xdr:row>
      <xdr:rowOff>158890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2645949"/>
          <a:ext cx="889000" cy="2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89</xdr:rowOff>
    </xdr:from>
    <xdr:to>
      <xdr:col>85</xdr:col>
      <xdr:colOff>177800</xdr:colOff>
      <xdr:row>73</xdr:row>
      <xdr:rowOff>101689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5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22966</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36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65354</xdr:rowOff>
    </xdr:from>
    <xdr:to>
      <xdr:col>81</xdr:col>
      <xdr:colOff>101600</xdr:colOff>
      <xdr:row>73</xdr:row>
      <xdr:rowOff>166954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5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12031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35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98107</xdr:rowOff>
    </xdr:from>
    <xdr:to>
      <xdr:col>76</xdr:col>
      <xdr:colOff>165100</xdr:colOff>
      <xdr:row>74</xdr:row>
      <xdr:rowOff>28257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6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44784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38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108090</xdr:rowOff>
    </xdr:from>
    <xdr:to>
      <xdr:col>72</xdr:col>
      <xdr:colOff>38100</xdr:colOff>
      <xdr:row>74</xdr:row>
      <xdr:rowOff>38240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6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54767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3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79299</xdr:rowOff>
    </xdr:from>
    <xdr:to>
      <xdr:col>67</xdr:col>
      <xdr:colOff>101600</xdr:colOff>
      <xdr:row>74</xdr:row>
      <xdr:rowOff>9449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59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25976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37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127777</xdr:rowOff>
    </xdr:from>
    <xdr:to>
      <xdr:col>85</xdr:col>
      <xdr:colOff>127000</xdr:colOff>
      <xdr:row>97</xdr:row>
      <xdr:rowOff>133441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758427"/>
          <a:ext cx="838200" cy="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133441</xdr:rowOff>
    </xdr:from>
    <xdr:to>
      <xdr:col>81</xdr:col>
      <xdr:colOff>50800</xdr:colOff>
      <xdr:row>97</xdr:row>
      <xdr:rowOff>168587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764091"/>
          <a:ext cx="889000" cy="3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168587</xdr:rowOff>
    </xdr:from>
    <xdr:to>
      <xdr:col>76</xdr:col>
      <xdr:colOff>114300</xdr:colOff>
      <xdr:row>98</xdr:row>
      <xdr:rowOff>73242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799237"/>
          <a:ext cx="889000" cy="7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73242</xdr:rowOff>
    </xdr:from>
    <xdr:to>
      <xdr:col>71</xdr:col>
      <xdr:colOff>177800</xdr:colOff>
      <xdr:row>98</xdr:row>
      <xdr:rowOff>97555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875342"/>
          <a:ext cx="889000" cy="2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76977</xdr:rowOff>
    </xdr:from>
    <xdr:to>
      <xdr:col>85</xdr:col>
      <xdr:colOff>177800</xdr:colOff>
      <xdr:row>98</xdr:row>
      <xdr:rowOff>7127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70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99854</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55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82641</xdr:rowOff>
    </xdr:from>
    <xdr:to>
      <xdr:col>81</xdr:col>
      <xdr:colOff>101600</xdr:colOff>
      <xdr:row>98</xdr:row>
      <xdr:rowOff>12791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71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29318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8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117787</xdr:rowOff>
    </xdr:from>
    <xdr:to>
      <xdr:col>76</xdr:col>
      <xdr:colOff>165100</xdr:colOff>
      <xdr:row>98</xdr:row>
      <xdr:rowOff>47937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7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64464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2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22442</xdr:rowOff>
    </xdr:from>
    <xdr:to>
      <xdr:col>72</xdr:col>
      <xdr:colOff>38100</xdr:colOff>
      <xdr:row>98</xdr:row>
      <xdr:rowOff>124042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8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115169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1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46755</xdr:rowOff>
    </xdr:from>
    <xdr:to>
      <xdr:col>67</xdr:col>
      <xdr:colOff>101600</xdr:colOff>
      <xdr:row>98</xdr:row>
      <xdr:rowOff>148355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139482</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94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146969</xdr:rowOff>
    </xdr:from>
    <xdr:to>
      <xdr:col>116</xdr:col>
      <xdr:colOff>63500</xdr:colOff>
      <xdr:row>38</xdr:row>
      <xdr:rowOff>60558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490619"/>
          <a:ext cx="8382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146969</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490619"/>
          <a:ext cx="889000" cy="16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9758</xdr:rowOff>
    </xdr:from>
    <xdr:to>
      <xdr:col>116</xdr:col>
      <xdr:colOff>114300</xdr:colOff>
      <xdr:row>38</xdr:row>
      <xdr:rowOff>111358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52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130604</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47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96169</xdr:rowOff>
    </xdr:from>
    <xdr:to>
      <xdr:col>112</xdr:col>
      <xdr:colOff>38100</xdr:colOff>
      <xdr:row>38</xdr:row>
      <xdr:rowOff>26319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43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42846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1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130647</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74747"/>
          <a:ext cx="8382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130647</xdr:rowOff>
    </xdr:from>
    <xdr:to>
      <xdr:col>111</xdr:col>
      <xdr:colOff>177800</xdr:colOff>
      <xdr:row>58</xdr:row>
      <xdr:rowOff>130739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7474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130739</xdr:rowOff>
    </xdr:from>
    <xdr:to>
      <xdr:col>107</xdr:col>
      <xdr:colOff>50800</xdr:colOff>
      <xdr:row>58</xdr:row>
      <xdr:rowOff>130830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7483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126533</xdr:rowOff>
    </xdr:from>
    <xdr:to>
      <xdr:col>102</xdr:col>
      <xdr:colOff>114300</xdr:colOff>
      <xdr:row>58</xdr:row>
      <xdr:rowOff>130830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7063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79847</xdr:rowOff>
    </xdr:from>
    <xdr:to>
      <xdr:col>112</xdr:col>
      <xdr:colOff>38100</xdr:colOff>
      <xdr:row>59</xdr:row>
      <xdr:rowOff>9997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2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1124</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66333" y="101166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79939</xdr:rowOff>
    </xdr:from>
    <xdr:to>
      <xdr:col>107</xdr:col>
      <xdr:colOff>101600</xdr:colOff>
      <xdr:row>59</xdr:row>
      <xdr:rowOff>10089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1216</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77333" y="1011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80030</xdr:rowOff>
    </xdr:from>
    <xdr:to>
      <xdr:col>102</xdr:col>
      <xdr:colOff>165100</xdr:colOff>
      <xdr:row>59</xdr:row>
      <xdr:rowOff>10180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1307</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88333" y="101168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75733</xdr:rowOff>
    </xdr:from>
    <xdr:to>
      <xdr:col>98</xdr:col>
      <xdr:colOff>38100</xdr:colOff>
      <xdr:row>59</xdr:row>
      <xdr:rowOff>5883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1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168460</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12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2015</xdr:rowOff>
    </xdr:from>
    <xdr:to>
      <xdr:col>116</xdr:col>
      <xdr:colOff>62864</xdr:colOff>
      <xdr:row>78</xdr:row>
      <xdr:rowOff>21239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517865"/>
          <a:ext cx="1269" cy="876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25066</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3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21239</xdr:rowOff>
    </xdr:from>
    <xdr:to>
      <xdr:col>116</xdr:col>
      <xdr:colOff>152400</xdr:colOff>
      <xdr:row>78</xdr:row>
      <xdr:rowOff>21239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39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120142</xdr:rowOff>
    </xdr:from>
    <xdr:ext cx="534377"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229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2015</xdr:rowOff>
    </xdr:from>
    <xdr:to>
      <xdr:col>116</xdr:col>
      <xdr:colOff>152400</xdr:colOff>
      <xdr:row>73</xdr:row>
      <xdr:rowOff>2015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51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33172</xdr:rowOff>
    </xdr:from>
    <xdr:to>
      <xdr:col>116</xdr:col>
      <xdr:colOff>63500</xdr:colOff>
      <xdr:row>73</xdr:row>
      <xdr:rowOff>67851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2549022"/>
          <a:ext cx="838200" cy="3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165144</xdr:rowOff>
    </xdr:from>
    <xdr:ext cx="534377"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2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15267</xdr:rowOff>
    </xdr:from>
    <xdr:to>
      <xdr:col>116</xdr:col>
      <xdr:colOff>114300</xdr:colOff>
      <xdr:row>76</xdr:row>
      <xdr:rowOff>116867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04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122486</xdr:rowOff>
    </xdr:from>
    <xdr:to>
      <xdr:col>111</xdr:col>
      <xdr:colOff>177800</xdr:colOff>
      <xdr:row>73</xdr:row>
      <xdr:rowOff>67851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2295436"/>
          <a:ext cx="889000" cy="2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162075</xdr:rowOff>
    </xdr:from>
    <xdr:to>
      <xdr:col>112</xdr:col>
      <xdr:colOff>38100</xdr:colOff>
      <xdr:row>76</xdr:row>
      <xdr:rowOff>92225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83352</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56111" y="1311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105821</xdr:rowOff>
    </xdr:from>
    <xdr:to>
      <xdr:col>107</xdr:col>
      <xdr:colOff>50800</xdr:colOff>
      <xdr:row>71</xdr:row>
      <xdr:rowOff>122486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2278771"/>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26423</xdr:rowOff>
    </xdr:from>
    <xdr:to>
      <xdr:col>107</xdr:col>
      <xdr:colOff>101600</xdr:colOff>
      <xdr:row>76</xdr:row>
      <xdr:rowOff>128023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0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119150</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67111" y="131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40602</xdr:rowOff>
    </xdr:from>
    <xdr:to>
      <xdr:col>102</xdr:col>
      <xdr:colOff>114300</xdr:colOff>
      <xdr:row>71</xdr:row>
      <xdr:rowOff>105821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2213552"/>
          <a:ext cx="889000" cy="6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47523</xdr:rowOff>
    </xdr:from>
    <xdr:to>
      <xdr:col>102</xdr:col>
      <xdr:colOff>165100</xdr:colOff>
      <xdr:row>76</xdr:row>
      <xdr:rowOff>149123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0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140250</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78111" y="131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36094</xdr:rowOff>
    </xdr:from>
    <xdr:to>
      <xdr:col>98</xdr:col>
      <xdr:colOff>38100</xdr:colOff>
      <xdr:row>76</xdr:row>
      <xdr:rowOff>137694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128821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31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153822</xdr:rowOff>
    </xdr:from>
    <xdr:to>
      <xdr:col>116</xdr:col>
      <xdr:colOff>114300</xdr:colOff>
      <xdr:row>73</xdr:row>
      <xdr:rowOff>83972</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4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75691</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4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17051</xdr:rowOff>
    </xdr:from>
    <xdr:to>
      <xdr:col>112</xdr:col>
      <xdr:colOff>38100</xdr:colOff>
      <xdr:row>73</xdr:row>
      <xdr:rowOff>118651</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53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135178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30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71686</xdr:rowOff>
    </xdr:from>
    <xdr:to>
      <xdr:col>107</xdr:col>
      <xdr:colOff>101600</xdr:colOff>
      <xdr:row>72</xdr:row>
      <xdr:rowOff>1836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24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18363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01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55021</xdr:rowOff>
    </xdr:from>
    <xdr:to>
      <xdr:col>102</xdr:col>
      <xdr:colOff>165100</xdr:colOff>
      <xdr:row>71</xdr:row>
      <xdr:rowOff>156621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2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1698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0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161252</xdr:rowOff>
    </xdr:from>
    <xdr:to>
      <xdr:col>98</xdr:col>
      <xdr:colOff>38100</xdr:colOff>
      <xdr:row>71</xdr:row>
      <xdr:rowOff>91402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1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107929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193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性質別歳出項目において、住民一人当たりコストは、人件費が</a:t>
          </a:r>
          <a:r>
            <a:rPr kumimoji="1" lang="en-US" altLang="ja-JP" sz="1300">
              <a:latin typeface="ＭＳ Ｐゴシック" panose="020B0600070205080204" pitchFamily="50" charset="-128"/>
              <a:ea typeface="ＭＳ Ｐゴシック" panose="020B0600070205080204" pitchFamily="50" charset="-128"/>
            </a:rPr>
            <a:t>136,079</a:t>
          </a:r>
          <a:r>
            <a:rPr kumimoji="1" lang="ja-JP" altLang="en-US" sz="1300">
              <a:latin typeface="ＭＳ Ｐゴシック" panose="020B0600070205080204" pitchFamily="50" charset="-128"/>
              <a:ea typeface="ＭＳ Ｐゴシック" panose="020B0600070205080204" pitchFamily="50" charset="-128"/>
            </a:rPr>
            <a:t>円、物件費が</a:t>
          </a:r>
          <a:r>
            <a:rPr kumimoji="1" lang="en-US" altLang="ja-JP" sz="1300">
              <a:latin typeface="ＭＳ Ｐゴシック" panose="020B0600070205080204" pitchFamily="50" charset="-128"/>
              <a:ea typeface="ＭＳ Ｐゴシック" panose="020B0600070205080204" pitchFamily="50" charset="-128"/>
            </a:rPr>
            <a:t>137,153</a:t>
          </a:r>
          <a:r>
            <a:rPr kumimoji="1" lang="ja-JP" altLang="en-US" sz="1300">
              <a:latin typeface="ＭＳ Ｐゴシック" panose="020B0600070205080204" pitchFamily="50" charset="-128"/>
              <a:ea typeface="ＭＳ Ｐゴシック" panose="020B0600070205080204" pitchFamily="50" charset="-128"/>
            </a:rPr>
            <a:t>円となっており、いずれも類似団体平均と比べて、非常に高い水準にある。人件費及び物件費については、全国有数の観光地という町の特性から、観光、衛生、消防業務等に対して、観光客数を見込んだ施設規模及び職員体制を取っていることに加え、隣町の消防業務を受託していることなどにより、類似団体平均に比べ事業費が大きく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は、津波避難施設整備事業によって増加したものであり、公債費が増加しているのは防災対策事業の財源である地方債の元金償還開始により増加しているのもである。また、積立金が増加しているのは、財政調整基金やふるさと納税の好調によるふるさと白浜応援基金積立金の増加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和歌山県白浜町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19,753
19,234
200.99
14,282,397
14,041,300
128,757
7,582,344
14,538,777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81026</xdr:rowOff>
    </xdr:from>
    <xdr:to>
      <xdr:col>24</xdr:col>
      <xdr:colOff>63500</xdr:colOff>
      <xdr:row>34</xdr:row>
      <xdr:rowOff>8255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38876"/>
          <a:ext cx="8382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8255</xdr:rowOff>
    </xdr:from>
    <xdr:to>
      <xdr:col>19</xdr:col>
      <xdr:colOff>177800</xdr:colOff>
      <xdr:row>34</xdr:row>
      <xdr:rowOff>122174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37555"/>
          <a:ext cx="889000" cy="1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145415</xdr:rowOff>
    </xdr:from>
    <xdr:to>
      <xdr:col>15</xdr:col>
      <xdr:colOff>50800</xdr:colOff>
      <xdr:row>34</xdr:row>
      <xdr:rowOff>122174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31815"/>
          <a:ext cx="889000" cy="3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145415</xdr:rowOff>
    </xdr:from>
    <xdr:to>
      <xdr:col>10</xdr:col>
      <xdr:colOff>114300</xdr:colOff>
      <xdr:row>33</xdr:row>
      <xdr:rowOff>149606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31815"/>
          <a:ext cx="889000" cy="1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30226</xdr:rowOff>
    </xdr:from>
    <xdr:to>
      <xdr:col>24</xdr:col>
      <xdr:colOff>114300</xdr:colOff>
      <xdr:row>33</xdr:row>
      <xdr:rowOff>131826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53103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3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128905</xdr:rowOff>
    </xdr:from>
    <xdr:to>
      <xdr:col>20</xdr:col>
      <xdr:colOff>38100</xdr:colOff>
      <xdr:row>34</xdr:row>
      <xdr:rowOff>59055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75582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6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71374</xdr:rowOff>
    </xdr:from>
    <xdr:to>
      <xdr:col>15</xdr:col>
      <xdr:colOff>101600</xdr:colOff>
      <xdr:row>35</xdr:row>
      <xdr:rowOff>1524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18051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7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94615</xdr:rowOff>
    </xdr:from>
    <xdr:to>
      <xdr:col>10</xdr:col>
      <xdr:colOff>165100</xdr:colOff>
      <xdr:row>33</xdr:row>
      <xdr:rowOff>24765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41292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5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98806</xdr:rowOff>
    </xdr:from>
    <xdr:to>
      <xdr:col>6</xdr:col>
      <xdr:colOff>38100</xdr:colOff>
      <xdr:row>34</xdr:row>
      <xdr:rowOff>28956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45483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3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71364</xdr:rowOff>
    </xdr:from>
    <xdr:to>
      <xdr:col>24</xdr:col>
      <xdr:colOff>63500</xdr:colOff>
      <xdr:row>56</xdr:row>
      <xdr:rowOff>114116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72564"/>
          <a:ext cx="838200" cy="4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114116</xdr:rowOff>
    </xdr:from>
    <xdr:to>
      <xdr:col>19</xdr:col>
      <xdr:colOff>177800</xdr:colOff>
      <xdr:row>56</xdr:row>
      <xdr:rowOff>145099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15316"/>
          <a:ext cx="889000" cy="3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145099</xdr:rowOff>
    </xdr:from>
    <xdr:to>
      <xdr:col>15</xdr:col>
      <xdr:colOff>50800</xdr:colOff>
      <xdr:row>57</xdr:row>
      <xdr:rowOff>99733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46299"/>
          <a:ext cx="889000" cy="1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76427</xdr:rowOff>
    </xdr:from>
    <xdr:to>
      <xdr:col>10</xdr:col>
      <xdr:colOff>114300</xdr:colOff>
      <xdr:row>57</xdr:row>
      <xdr:rowOff>99733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06177"/>
          <a:ext cx="889000" cy="36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20564</xdr:rowOff>
    </xdr:from>
    <xdr:to>
      <xdr:col>24</xdr:col>
      <xdr:colOff>114300</xdr:colOff>
      <xdr:row>56</xdr:row>
      <xdr:rowOff>122164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2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43441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63316</xdr:rowOff>
    </xdr:from>
    <xdr:to>
      <xdr:col>20</xdr:col>
      <xdr:colOff>38100</xdr:colOff>
      <xdr:row>56</xdr:row>
      <xdr:rowOff>164916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9993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3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94299</xdr:rowOff>
    </xdr:from>
    <xdr:to>
      <xdr:col>15</xdr:col>
      <xdr:colOff>101600</xdr:colOff>
      <xdr:row>57</xdr:row>
      <xdr:rowOff>24449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9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40976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7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48933</xdr:rowOff>
    </xdr:from>
    <xdr:to>
      <xdr:col>10</xdr:col>
      <xdr:colOff>165100</xdr:colOff>
      <xdr:row>57</xdr:row>
      <xdr:rowOff>150533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167060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9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25627</xdr:rowOff>
    </xdr:from>
    <xdr:to>
      <xdr:col>6</xdr:col>
      <xdr:colOff>38100</xdr:colOff>
      <xdr:row>55</xdr:row>
      <xdr:rowOff>127227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143754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3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27694</xdr:rowOff>
    </xdr:from>
    <xdr:to>
      <xdr:col>24</xdr:col>
      <xdr:colOff>63500</xdr:colOff>
      <xdr:row>74</xdr:row>
      <xdr:rowOff>149507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14994"/>
          <a:ext cx="838200" cy="12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105242</xdr:rowOff>
    </xdr:from>
    <xdr:to>
      <xdr:col>19</xdr:col>
      <xdr:colOff>177800</xdr:colOff>
      <xdr:row>74</xdr:row>
      <xdr:rowOff>149507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92542"/>
          <a:ext cx="889000" cy="4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86688</xdr:rowOff>
    </xdr:from>
    <xdr:to>
      <xdr:col>15</xdr:col>
      <xdr:colOff>50800</xdr:colOff>
      <xdr:row>74</xdr:row>
      <xdr:rowOff>105242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73988"/>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86688</xdr:rowOff>
    </xdr:from>
    <xdr:to>
      <xdr:col>10</xdr:col>
      <xdr:colOff>114300</xdr:colOff>
      <xdr:row>76</xdr:row>
      <xdr:rowOff>41013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73988"/>
          <a:ext cx="889000" cy="29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148344</xdr:rowOff>
    </xdr:from>
    <xdr:to>
      <xdr:col>24</xdr:col>
      <xdr:colOff>114300</xdr:colOff>
      <xdr:row>74</xdr:row>
      <xdr:rowOff>78494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6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171221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1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98707</xdr:rowOff>
    </xdr:from>
    <xdr:to>
      <xdr:col>20</xdr:col>
      <xdr:colOff>38100</xdr:colOff>
      <xdr:row>75</xdr:row>
      <xdr:rowOff>28857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8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45384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6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54442</xdr:rowOff>
    </xdr:from>
    <xdr:to>
      <xdr:col>15</xdr:col>
      <xdr:colOff>101600</xdr:colOff>
      <xdr:row>74</xdr:row>
      <xdr:rowOff>156042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4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1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35888</xdr:rowOff>
    </xdr:from>
    <xdr:to>
      <xdr:col>10</xdr:col>
      <xdr:colOff>165100</xdr:colOff>
      <xdr:row>74</xdr:row>
      <xdr:rowOff>137488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2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154015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9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161663</xdr:rowOff>
    </xdr:from>
    <xdr:to>
      <xdr:col>6</xdr:col>
      <xdr:colOff>38100</xdr:colOff>
      <xdr:row>76</xdr:row>
      <xdr:rowOff>91813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2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108340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9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78511</xdr:rowOff>
    </xdr:from>
    <xdr:to>
      <xdr:col>24</xdr:col>
      <xdr:colOff>63500</xdr:colOff>
      <xdr:row>93</xdr:row>
      <xdr:rowOff>44586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851911"/>
          <a:ext cx="838200" cy="13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44586</xdr:rowOff>
    </xdr:from>
    <xdr:to>
      <xdr:col>19</xdr:col>
      <xdr:colOff>177800</xdr:colOff>
      <xdr:row>94</xdr:row>
      <xdr:rowOff>89529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989436"/>
          <a:ext cx="889000" cy="2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89529</xdr:rowOff>
    </xdr:from>
    <xdr:to>
      <xdr:col>15</xdr:col>
      <xdr:colOff>50800</xdr:colOff>
      <xdr:row>94</xdr:row>
      <xdr:rowOff>155077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205829"/>
          <a:ext cx="889000" cy="6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114204</xdr:rowOff>
    </xdr:from>
    <xdr:to>
      <xdr:col>10</xdr:col>
      <xdr:colOff>114300</xdr:colOff>
      <xdr:row>94</xdr:row>
      <xdr:rowOff>155077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059054"/>
          <a:ext cx="889000" cy="21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27711</xdr:rowOff>
    </xdr:from>
    <xdr:to>
      <xdr:col>24</xdr:col>
      <xdr:colOff>114300</xdr:colOff>
      <xdr:row>92</xdr:row>
      <xdr:rowOff>129311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8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50588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65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165236</xdr:rowOff>
    </xdr:from>
    <xdr:to>
      <xdr:col>20</xdr:col>
      <xdr:colOff>38100</xdr:colOff>
      <xdr:row>93</xdr:row>
      <xdr:rowOff>95386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93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111913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71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38729</xdr:rowOff>
    </xdr:from>
    <xdr:to>
      <xdr:col>15</xdr:col>
      <xdr:colOff>101600</xdr:colOff>
      <xdr:row>94</xdr:row>
      <xdr:rowOff>140329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1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156856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93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104277</xdr:rowOff>
    </xdr:from>
    <xdr:to>
      <xdr:col>10</xdr:col>
      <xdr:colOff>165100</xdr:colOff>
      <xdr:row>95</xdr:row>
      <xdr:rowOff>34427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2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50954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99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63404</xdr:rowOff>
    </xdr:from>
    <xdr:to>
      <xdr:col>6</xdr:col>
      <xdr:colOff>38100</xdr:colOff>
      <xdr:row>93</xdr:row>
      <xdr:rowOff>165004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0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10081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78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66222</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527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66222</xdr:rowOff>
    </xdr:from>
    <xdr:to>
      <xdr:col>50</xdr:col>
      <xdr:colOff>114300</xdr:colOff>
      <xdr:row>39</xdr:row>
      <xdr:rowOff>66874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52772"/>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66874</xdr:rowOff>
    </xdr:from>
    <xdr:to>
      <xdr:col>45</xdr:col>
      <xdr:colOff>177800</xdr:colOff>
      <xdr:row>39</xdr:row>
      <xdr:rowOff>67201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5342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51853</xdr:rowOff>
    </xdr:from>
    <xdr:to>
      <xdr:col>41</xdr:col>
      <xdr:colOff>50800</xdr:colOff>
      <xdr:row>39</xdr:row>
      <xdr:rowOff>67201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8403"/>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15422</xdr:rowOff>
    </xdr:from>
    <xdr:to>
      <xdr:col>50</xdr:col>
      <xdr:colOff>165100</xdr:colOff>
      <xdr:row>39</xdr:row>
      <xdr:rowOff>117022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108149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94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16074</xdr:rowOff>
    </xdr:from>
    <xdr:to>
      <xdr:col>46</xdr:col>
      <xdr:colOff>38100</xdr:colOff>
      <xdr:row>39</xdr:row>
      <xdr:rowOff>117674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108801</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795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16401</xdr:rowOff>
    </xdr:from>
    <xdr:to>
      <xdr:col>41</xdr:col>
      <xdr:colOff>101600</xdr:colOff>
      <xdr:row>39</xdr:row>
      <xdr:rowOff>118001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109128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795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1053</xdr:rowOff>
    </xdr:from>
    <xdr:to>
      <xdr:col>36</xdr:col>
      <xdr:colOff>165100</xdr:colOff>
      <xdr:row>39</xdr:row>
      <xdr:rowOff>102653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93780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80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146596</xdr:rowOff>
    </xdr:from>
    <xdr:to>
      <xdr:col>55</xdr:col>
      <xdr:colOff>0</xdr:colOff>
      <xdr:row>56</xdr:row>
      <xdr:rowOff>7226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576346"/>
          <a:ext cx="8382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7226</xdr:rowOff>
    </xdr:from>
    <xdr:to>
      <xdr:col>50</xdr:col>
      <xdr:colOff>114300</xdr:colOff>
      <xdr:row>56</xdr:row>
      <xdr:rowOff>66167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08426"/>
          <a:ext cx="889000" cy="5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149968</xdr:rowOff>
    </xdr:from>
    <xdr:to>
      <xdr:col>45</xdr:col>
      <xdr:colOff>177800</xdr:colOff>
      <xdr:row>56</xdr:row>
      <xdr:rowOff>66167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579718"/>
          <a:ext cx="889000" cy="8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149968</xdr:rowOff>
    </xdr:from>
    <xdr:to>
      <xdr:col>41</xdr:col>
      <xdr:colOff>50800</xdr:colOff>
      <xdr:row>56</xdr:row>
      <xdr:rowOff>80283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579718"/>
          <a:ext cx="889000" cy="10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95796</xdr:rowOff>
    </xdr:from>
    <xdr:to>
      <xdr:col>55</xdr:col>
      <xdr:colOff>50800</xdr:colOff>
      <xdr:row>56</xdr:row>
      <xdr:rowOff>25946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118673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7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127876</xdr:rowOff>
    </xdr:from>
    <xdr:to>
      <xdr:col>50</xdr:col>
      <xdr:colOff>165100</xdr:colOff>
      <xdr:row>56</xdr:row>
      <xdr:rowOff>58026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74553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33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15367</xdr:rowOff>
    </xdr:from>
    <xdr:to>
      <xdr:col>46</xdr:col>
      <xdr:colOff>38100</xdr:colOff>
      <xdr:row>56</xdr:row>
      <xdr:rowOff>116967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1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133494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9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99168</xdr:rowOff>
    </xdr:from>
    <xdr:to>
      <xdr:col>41</xdr:col>
      <xdr:colOff>101600</xdr:colOff>
      <xdr:row>56</xdr:row>
      <xdr:rowOff>29318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45845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3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29483</xdr:rowOff>
    </xdr:from>
    <xdr:to>
      <xdr:col>36</xdr:col>
      <xdr:colOff>165100</xdr:colOff>
      <xdr:row>56</xdr:row>
      <xdr:rowOff>131083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3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147610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132975</xdr:rowOff>
    </xdr:from>
    <xdr:to>
      <xdr:col>55</xdr:col>
      <xdr:colOff>0</xdr:colOff>
      <xdr:row>77</xdr:row>
      <xdr:rowOff>77806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63175"/>
          <a:ext cx="838200" cy="1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70168</xdr:rowOff>
    </xdr:from>
    <xdr:to>
      <xdr:col>50</xdr:col>
      <xdr:colOff>114300</xdr:colOff>
      <xdr:row>77</xdr:row>
      <xdr:rowOff>77806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00368"/>
          <a:ext cx="889000" cy="17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70168</xdr:rowOff>
    </xdr:from>
    <xdr:to>
      <xdr:col>45</xdr:col>
      <xdr:colOff>177800</xdr:colOff>
      <xdr:row>77</xdr:row>
      <xdr:rowOff>46031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00368"/>
          <a:ext cx="889000" cy="14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148540</xdr:rowOff>
    </xdr:from>
    <xdr:to>
      <xdr:col>41</xdr:col>
      <xdr:colOff>50800</xdr:colOff>
      <xdr:row>77</xdr:row>
      <xdr:rowOff>46031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007290"/>
          <a:ext cx="889000" cy="24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82175</xdr:rowOff>
    </xdr:from>
    <xdr:to>
      <xdr:col>55</xdr:col>
      <xdr:colOff>50800</xdr:colOff>
      <xdr:row>77</xdr:row>
      <xdr:rowOff>12325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105053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6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27006</xdr:rowOff>
    </xdr:from>
    <xdr:to>
      <xdr:col>50</xdr:col>
      <xdr:colOff>165100</xdr:colOff>
      <xdr:row>77</xdr:row>
      <xdr:rowOff>128606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2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145133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0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19368</xdr:rowOff>
    </xdr:from>
    <xdr:to>
      <xdr:col>46</xdr:col>
      <xdr:colOff>38100</xdr:colOff>
      <xdr:row>76</xdr:row>
      <xdr:rowOff>120968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137495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2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166681</xdr:rowOff>
    </xdr:from>
    <xdr:to>
      <xdr:col>41</xdr:col>
      <xdr:colOff>101600</xdr:colOff>
      <xdr:row>77</xdr:row>
      <xdr:rowOff>96831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9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113358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7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97739</xdr:rowOff>
    </xdr:from>
    <xdr:to>
      <xdr:col>36</xdr:col>
      <xdr:colOff>165100</xdr:colOff>
      <xdr:row>76</xdr:row>
      <xdr:rowOff>27890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9564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44416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73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50115</xdr:rowOff>
    </xdr:from>
    <xdr:to>
      <xdr:col>55</xdr:col>
      <xdr:colOff>0</xdr:colOff>
      <xdr:row>96</xdr:row>
      <xdr:rowOff>137871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09315"/>
          <a:ext cx="838200" cy="8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22467</xdr:rowOff>
    </xdr:from>
    <xdr:to>
      <xdr:col>50</xdr:col>
      <xdr:colOff>114300</xdr:colOff>
      <xdr:row>96</xdr:row>
      <xdr:rowOff>50115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81667"/>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116712</xdr:rowOff>
    </xdr:from>
    <xdr:to>
      <xdr:col>45</xdr:col>
      <xdr:colOff>177800</xdr:colOff>
      <xdr:row>96</xdr:row>
      <xdr:rowOff>22467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04462"/>
          <a:ext cx="889000" cy="7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116712</xdr:rowOff>
    </xdr:from>
    <xdr:to>
      <xdr:col>41</xdr:col>
      <xdr:colOff>50800</xdr:colOff>
      <xdr:row>95</xdr:row>
      <xdr:rowOff>146089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04462"/>
          <a:ext cx="889000" cy="2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87071</xdr:rowOff>
    </xdr:from>
    <xdr:to>
      <xdr:col>55</xdr:col>
      <xdr:colOff>50800</xdr:colOff>
      <xdr:row>97</xdr:row>
      <xdr:rowOff>17221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65498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2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170765</xdr:rowOff>
    </xdr:from>
    <xdr:to>
      <xdr:col>50</xdr:col>
      <xdr:colOff>165100</xdr:colOff>
      <xdr:row>96</xdr:row>
      <xdr:rowOff>100915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92042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5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143117</xdr:rowOff>
    </xdr:from>
    <xdr:to>
      <xdr:col>46</xdr:col>
      <xdr:colOff>38100</xdr:colOff>
      <xdr:row>96</xdr:row>
      <xdr:rowOff>73267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3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64394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65912</xdr:rowOff>
    </xdr:from>
    <xdr:to>
      <xdr:col>41</xdr:col>
      <xdr:colOff>101600</xdr:colOff>
      <xdr:row>95</xdr:row>
      <xdr:rowOff>167512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5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12589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2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95289</xdr:rowOff>
    </xdr:from>
    <xdr:to>
      <xdr:col>36</xdr:col>
      <xdr:colOff>165100</xdr:colOff>
      <xdr:row>96</xdr:row>
      <xdr:rowOff>25439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41966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5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40697</xdr:rowOff>
    </xdr:from>
    <xdr:to>
      <xdr:col>85</xdr:col>
      <xdr:colOff>126364</xdr:colOff>
      <xdr:row>38</xdr:row>
      <xdr:rowOff>1835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698547"/>
          <a:ext cx="1269" cy="818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5662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1835</xdr:rowOff>
    </xdr:from>
    <xdr:to>
      <xdr:col>86</xdr:col>
      <xdr:colOff>25400</xdr:colOff>
      <xdr:row>38</xdr:row>
      <xdr:rowOff>1835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158824</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47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40697</xdr:rowOff>
    </xdr:from>
    <xdr:to>
      <xdr:col>86</xdr:col>
      <xdr:colOff>25400</xdr:colOff>
      <xdr:row>33</xdr:row>
      <xdr:rowOff>40697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69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40697</xdr:rowOff>
    </xdr:from>
    <xdr:to>
      <xdr:col>85</xdr:col>
      <xdr:colOff>127000</xdr:colOff>
      <xdr:row>34</xdr:row>
      <xdr:rowOff>48298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698547"/>
          <a:ext cx="838200" cy="17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137641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09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159214</xdr:rowOff>
    </xdr:from>
    <xdr:to>
      <xdr:col>85</xdr:col>
      <xdr:colOff>177800</xdr:colOff>
      <xdr:row>37</xdr:row>
      <xdr:rowOff>89364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27896</xdr:rowOff>
    </xdr:from>
    <xdr:to>
      <xdr:col>81</xdr:col>
      <xdr:colOff>50800</xdr:colOff>
      <xdr:row>34</xdr:row>
      <xdr:rowOff>48298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857196"/>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16072</xdr:rowOff>
    </xdr:from>
    <xdr:to>
      <xdr:col>81</xdr:col>
      <xdr:colOff>101600</xdr:colOff>
      <xdr:row>37</xdr:row>
      <xdr:rowOff>117672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5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108799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5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17475</xdr:rowOff>
    </xdr:from>
    <xdr:to>
      <xdr:col>76</xdr:col>
      <xdr:colOff>114300</xdr:colOff>
      <xdr:row>34</xdr:row>
      <xdr:rowOff>27896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332425"/>
          <a:ext cx="889000" cy="52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20720</xdr:rowOff>
    </xdr:from>
    <xdr:to>
      <xdr:col>76</xdr:col>
      <xdr:colOff>165100</xdr:colOff>
      <xdr:row>37</xdr:row>
      <xdr:rowOff>122320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113447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5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163036</xdr:rowOff>
    </xdr:from>
    <xdr:to>
      <xdr:col>71</xdr:col>
      <xdr:colOff>177800</xdr:colOff>
      <xdr:row>31</xdr:row>
      <xdr:rowOff>17475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5306536"/>
          <a:ext cx="889000" cy="2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12509</xdr:rowOff>
    </xdr:from>
    <xdr:to>
      <xdr:col>72</xdr:col>
      <xdr:colOff>38100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105236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4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167748</xdr:rowOff>
    </xdr:from>
    <xdr:to>
      <xdr:col>67</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89025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3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161347</xdr:rowOff>
    </xdr:from>
    <xdr:to>
      <xdr:col>85</xdr:col>
      <xdr:colOff>177800</xdr:colOff>
      <xdr:row>33</xdr:row>
      <xdr:rowOff>91497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64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114374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6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168948</xdr:rowOff>
    </xdr:from>
    <xdr:to>
      <xdr:col>81</xdr:col>
      <xdr:colOff>101600</xdr:colOff>
      <xdr:row>34</xdr:row>
      <xdr:rowOff>99098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82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115625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60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148546</xdr:rowOff>
    </xdr:from>
    <xdr:to>
      <xdr:col>76</xdr:col>
      <xdr:colOff>165100</xdr:colOff>
      <xdr:row>34</xdr:row>
      <xdr:rowOff>78696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80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95223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58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138125</xdr:rowOff>
    </xdr:from>
    <xdr:to>
      <xdr:col>72</xdr:col>
      <xdr:colOff>38100</xdr:colOff>
      <xdr:row>31</xdr:row>
      <xdr:rowOff>68275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2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84802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05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112236</xdr:rowOff>
    </xdr:from>
    <xdr:to>
      <xdr:col>67</xdr:col>
      <xdr:colOff>101600</xdr:colOff>
      <xdr:row>31</xdr:row>
      <xdr:rowOff>42386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25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58913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03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129459</xdr:rowOff>
    </xdr:from>
    <xdr:to>
      <xdr:col>85</xdr:col>
      <xdr:colOff>127000</xdr:colOff>
      <xdr:row>57</xdr:row>
      <xdr:rowOff>137807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02109"/>
          <a:ext cx="8382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137807</xdr:rowOff>
    </xdr:from>
    <xdr:to>
      <xdr:col>81</xdr:col>
      <xdr:colOff>50800</xdr:colOff>
      <xdr:row>57</xdr:row>
      <xdr:rowOff>142942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10457"/>
          <a:ext cx="889000" cy="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21706</xdr:rowOff>
    </xdr:from>
    <xdr:to>
      <xdr:col>76</xdr:col>
      <xdr:colOff>114300</xdr:colOff>
      <xdr:row>57</xdr:row>
      <xdr:rowOff>142942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94356"/>
          <a:ext cx="889000" cy="12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4749</xdr:rowOff>
    </xdr:from>
    <xdr:to>
      <xdr:col>71</xdr:col>
      <xdr:colOff>177800</xdr:colOff>
      <xdr:row>57</xdr:row>
      <xdr:rowOff>21706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77399"/>
          <a:ext cx="889000" cy="1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78659</xdr:rowOff>
    </xdr:from>
    <xdr:to>
      <xdr:col>85</xdr:col>
      <xdr:colOff>177800</xdr:colOff>
      <xdr:row>58</xdr:row>
      <xdr:rowOff>8809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5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165036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6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87007</xdr:rowOff>
    </xdr:from>
    <xdr:to>
      <xdr:col>81</xdr:col>
      <xdr:colOff>101600</xdr:colOff>
      <xdr:row>58</xdr:row>
      <xdr:rowOff>17157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5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8284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5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92142</xdr:rowOff>
    </xdr:from>
    <xdr:to>
      <xdr:col>76</xdr:col>
      <xdr:colOff>165100</xdr:colOff>
      <xdr:row>58</xdr:row>
      <xdr:rowOff>22292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6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13419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5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142356</xdr:rowOff>
    </xdr:from>
    <xdr:to>
      <xdr:col>72</xdr:col>
      <xdr:colOff>38100</xdr:colOff>
      <xdr:row>57</xdr:row>
      <xdr:rowOff>72506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4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89033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51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125399</xdr:rowOff>
    </xdr:from>
    <xdr:to>
      <xdr:col>67</xdr:col>
      <xdr:colOff>101600</xdr:colOff>
      <xdr:row>57</xdr:row>
      <xdr:rowOff>55549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72076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5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104839</xdr:rowOff>
    </xdr:from>
    <xdr:to>
      <xdr:col>85</xdr:col>
      <xdr:colOff>127000</xdr:colOff>
      <xdr:row>78</xdr:row>
      <xdr:rowOff>131607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77939"/>
          <a:ext cx="838200" cy="2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130556</xdr:rowOff>
    </xdr:from>
    <xdr:to>
      <xdr:col>81</xdr:col>
      <xdr:colOff>50800</xdr:colOff>
      <xdr:row>78</xdr:row>
      <xdr:rowOff>131607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03656"/>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130556</xdr:rowOff>
    </xdr:from>
    <xdr:to>
      <xdr:col>76</xdr:col>
      <xdr:colOff>114300</xdr:colOff>
      <xdr:row>78</xdr:row>
      <xdr:rowOff>137300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03656"/>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120407</xdr:rowOff>
    </xdr:from>
    <xdr:to>
      <xdr:col>71</xdr:col>
      <xdr:colOff>177800</xdr:colOff>
      <xdr:row>78</xdr:row>
      <xdr:rowOff>137300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93507"/>
          <a:ext cx="889000" cy="1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54039</xdr:rowOff>
    </xdr:from>
    <xdr:to>
      <xdr:col>85</xdr:col>
      <xdr:colOff>177800</xdr:colOff>
      <xdr:row>78</xdr:row>
      <xdr:rowOff>155639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2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0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80807</xdr:rowOff>
    </xdr:from>
    <xdr:to>
      <xdr:col>81</xdr:col>
      <xdr:colOff>101600</xdr:colOff>
      <xdr:row>79</xdr:row>
      <xdr:rowOff>10957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5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2084</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54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79756</xdr:rowOff>
    </xdr:from>
    <xdr:to>
      <xdr:col>76</xdr:col>
      <xdr:colOff>165100</xdr:colOff>
      <xdr:row>79</xdr:row>
      <xdr:rowOff>9906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1033</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45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86500</xdr:rowOff>
    </xdr:from>
    <xdr:to>
      <xdr:col>72</xdr:col>
      <xdr:colOff>38100</xdr:colOff>
      <xdr:row>79</xdr:row>
      <xdr:rowOff>16650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7777</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552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69607</xdr:rowOff>
    </xdr:from>
    <xdr:to>
      <xdr:col>67</xdr:col>
      <xdr:colOff>101600</xdr:colOff>
      <xdr:row>78</xdr:row>
      <xdr:rowOff>171207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162334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35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50888</xdr:rowOff>
    </xdr:from>
    <xdr:to>
      <xdr:col>85</xdr:col>
      <xdr:colOff>127000</xdr:colOff>
      <xdr:row>93</xdr:row>
      <xdr:rowOff>116154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5995738"/>
          <a:ext cx="838200" cy="6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116154</xdr:rowOff>
    </xdr:from>
    <xdr:to>
      <xdr:col>81</xdr:col>
      <xdr:colOff>50800</xdr:colOff>
      <xdr:row>93</xdr:row>
      <xdr:rowOff>148907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061004"/>
          <a:ext cx="889000" cy="3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148907</xdr:rowOff>
    </xdr:from>
    <xdr:to>
      <xdr:col>76</xdr:col>
      <xdr:colOff>114300</xdr:colOff>
      <xdr:row>93</xdr:row>
      <xdr:rowOff>158890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093757"/>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130099</xdr:rowOff>
    </xdr:from>
    <xdr:to>
      <xdr:col>71</xdr:col>
      <xdr:colOff>177800</xdr:colOff>
      <xdr:row>93</xdr:row>
      <xdr:rowOff>158890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074949"/>
          <a:ext cx="889000" cy="2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88</xdr:rowOff>
    </xdr:from>
    <xdr:to>
      <xdr:col>85</xdr:col>
      <xdr:colOff>177800</xdr:colOff>
      <xdr:row>93</xdr:row>
      <xdr:rowOff>101688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59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22965</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79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65354</xdr:rowOff>
    </xdr:from>
    <xdr:to>
      <xdr:col>81</xdr:col>
      <xdr:colOff>101600</xdr:colOff>
      <xdr:row>93</xdr:row>
      <xdr:rowOff>166954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01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12031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578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98107</xdr:rowOff>
    </xdr:from>
    <xdr:to>
      <xdr:col>76</xdr:col>
      <xdr:colOff>165100</xdr:colOff>
      <xdr:row>94</xdr:row>
      <xdr:rowOff>28257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0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44784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58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108090</xdr:rowOff>
    </xdr:from>
    <xdr:to>
      <xdr:col>72</xdr:col>
      <xdr:colOff>38100</xdr:colOff>
      <xdr:row>94</xdr:row>
      <xdr:rowOff>38240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0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54767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82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79299</xdr:rowOff>
    </xdr:from>
    <xdr:to>
      <xdr:col>67</xdr:col>
      <xdr:colOff>101600</xdr:colOff>
      <xdr:row>94</xdr:row>
      <xdr:rowOff>9449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02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25976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7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5741</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20841"/>
          <a:ext cx="889000" cy="1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5741</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520841"/>
          <a:ext cx="889000" cy="1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155109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8333" y="6670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126390</xdr:rowOff>
    </xdr:from>
    <xdr:to>
      <xdr:col>102</xdr:col>
      <xdr:colOff>165100</xdr:colOff>
      <xdr:row>38</xdr:row>
      <xdr:rowOff>56541</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700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73067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245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住民一人当たりのコストは、消防費が</a:t>
          </a:r>
          <a:r>
            <a:rPr kumimoji="1" lang="en-US" altLang="ja-JP" sz="1300">
              <a:latin typeface="ＭＳ Ｐゴシック" panose="020B0600070205080204" pitchFamily="50" charset="-128"/>
              <a:ea typeface="ＭＳ Ｐゴシック" panose="020B0600070205080204" pitchFamily="50" charset="-128"/>
            </a:rPr>
            <a:t>54,197</a:t>
          </a:r>
          <a:r>
            <a:rPr kumimoji="1" lang="ja-JP" altLang="en-US" sz="1300">
              <a:latin typeface="ＭＳ Ｐゴシック" panose="020B0600070205080204" pitchFamily="50" charset="-128"/>
              <a:ea typeface="ＭＳ Ｐゴシック" panose="020B0600070205080204" pitchFamily="50" charset="-128"/>
            </a:rPr>
            <a:t>円、衛生費が</a:t>
          </a:r>
          <a:r>
            <a:rPr kumimoji="1" lang="en-US" altLang="ja-JP" sz="1300">
              <a:latin typeface="ＭＳ Ｐゴシック" panose="020B0600070205080204" pitchFamily="50" charset="-128"/>
              <a:ea typeface="ＭＳ Ｐゴシック" panose="020B0600070205080204" pitchFamily="50" charset="-128"/>
            </a:rPr>
            <a:t>101,515</a:t>
          </a:r>
          <a:r>
            <a:rPr kumimoji="1" lang="ja-JP" altLang="en-US" sz="1300">
              <a:latin typeface="ＭＳ Ｐゴシック" panose="020B0600070205080204" pitchFamily="50" charset="-128"/>
              <a:ea typeface="ＭＳ Ｐゴシック" panose="020B0600070205080204" pitchFamily="50" charset="-128"/>
            </a:rPr>
            <a:t>円となっており、いずれも全国平均等と比べて、非常に高い水準にある。全国有数の観光地という町の特性から、観光、衛生、消防業務等に対して、観光客数を見込んだ施設規模及び職員体制を取っていることに加え、隣町の消防業務を受託していることなどにより事業費が大きくなっており、住民一人当たりのコストも大きくなっている。</a:t>
          </a:r>
        </a:p>
        <a:p>
          <a:r>
            <a:rPr kumimoji="1" lang="ja-JP" altLang="en-US" sz="1300">
              <a:latin typeface="ＭＳ Ｐゴシック" panose="020B0600070205080204" pitchFamily="50" charset="-128"/>
              <a:ea typeface="ＭＳ Ｐゴシック" panose="020B0600070205080204" pitchFamily="50" charset="-128"/>
            </a:rPr>
            <a:t>　土木費の減少は、橋梁修繕事業等の大型事業の完了によるものである。また、ごみ焼却施設の長期修繕を計画的に行っていくため、令和４年度より衛生費が増加しており、総務費の増加は、ふるさと納税の好調による関連経費やふるさと白浜応援基金への積立金が増加したことなどが影響している。</a:t>
          </a: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80,493</a:t>
          </a:r>
          <a:r>
            <a:rPr kumimoji="1" lang="ja-JP" altLang="en-US" sz="1300">
              <a:latin typeface="ＭＳ Ｐゴシック" panose="020B0600070205080204" pitchFamily="50" charset="-128"/>
              <a:ea typeface="ＭＳ Ｐゴシック" panose="020B0600070205080204" pitchFamily="50" charset="-128"/>
            </a:rPr>
            <a:t>円となっており、継続して実施してきた防災対策事業に係る地方債の償還が開始され、今後も他の防災対策事業の償還開始が控えており、高止まりの状況が続く。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和歌山県白浜町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一般会計において、基本給の引き上げによる人件費の増加や継続して実施してきた防災対策事業に係る地方債の償還開始に伴う公債費の増加により、経常経費の増加があったが、普通交付税の追加交付等もあったため、実質収支額は黒字となった。しかし、実質単年度収支は</a:t>
          </a:r>
          <a:r>
            <a:rPr kumimoji="1" lang="en-US" altLang="ja-JP" sz="1400">
              <a:latin typeface="ＭＳ ゴシック" pitchFamily="49" charset="-128"/>
              <a:ea typeface="ＭＳ ゴシック" pitchFamily="49" charset="-128"/>
            </a:rPr>
            <a:t>9,000</a:t>
          </a:r>
          <a:r>
            <a:rPr kumimoji="1" lang="ja-JP" altLang="en-US" sz="1400">
              <a:latin typeface="ＭＳ ゴシック" pitchFamily="49" charset="-128"/>
              <a:ea typeface="ＭＳ ゴシック" pitchFamily="49" charset="-128"/>
            </a:rPr>
            <a:t>万円の赤字となっており、今後も赤字額が拡大する見通しである。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和歌山県白浜町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一般会計において、基本給の引き上げによる人件費の増加や継続して実施してきた防災対策事業に係る地方債の償還開始に伴う公債費の増加により、経常経費の増加があったが、普通交付税の追加交付等もあったため、実質収支額は黒字となった。しかし、実質単年度収支は</a:t>
          </a:r>
          <a:r>
            <a:rPr kumimoji="1" lang="en-US" altLang="ja-JP" sz="1400">
              <a:latin typeface="ＭＳ ゴシック" pitchFamily="49" charset="-128"/>
              <a:ea typeface="ＭＳ ゴシック" pitchFamily="49" charset="-128"/>
            </a:rPr>
            <a:t>9,000</a:t>
          </a:r>
          <a:r>
            <a:rPr kumimoji="1" lang="ja-JP" altLang="en-US" sz="1400">
              <a:latin typeface="ＭＳ ゴシック" pitchFamily="49" charset="-128"/>
              <a:ea typeface="ＭＳ ゴシック" pitchFamily="49" charset="-128"/>
            </a:rPr>
            <a:t>万円の赤字となった。連結実質赤字比率においても、一般会計の影響により、前年度よりも黒字額が縮小した。</a:t>
          </a:r>
        </a:p>
        <a:p>
          <a:r>
            <a:rPr kumimoji="1" lang="ja-JP" altLang="en-US" sz="1400">
              <a:latin typeface="ＭＳ ゴシック" pitchFamily="49" charset="-128"/>
              <a:ea typeface="ＭＳ ゴシック" pitchFamily="49" charset="-128"/>
            </a:rPr>
            <a:t>　今後の事業実施にあたっては、引き続き、必要性等を精査するとともに、適切な財源の確保を図るなどにより、健全な財政運営に努めていく。</a:t>
          </a:r>
        </a:p>
        <a:p>
          <a:r>
            <a:rPr kumimoji="1" lang="ja-JP" altLang="en-US" sz="1400">
              <a:latin typeface="ＭＳ ゴシック" pitchFamily="49" charset="-128"/>
              <a:ea typeface="ＭＳ ゴシック" pitchFamily="49" charset="-128"/>
            </a:rPr>
            <a:t>　また、公営企業会計においては、老朽化した関連施設や設備等の更新に伴う繰出金が増加する見込みであり、後期高齢者医療特別会計や介護保険特別会計においても、高齢化の影響による繰出金の増加が見込まれていることから、より一層の計画的な事業展開により、事業費の平準化を図るなど、経営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14282397</v>
      </c>
      <c r="BO4" s="436"/>
      <c r="BP4" s="436"/>
      <c r="BQ4" s="436"/>
      <c r="BR4" s="436"/>
      <c r="BS4" s="436"/>
      <c r="BT4" s="436"/>
      <c r="BU4" s="437"/>
      <c r="BV4" s="435">
        <v>13723790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1.7</v>
      </c>
      <c r="CU4" s="576"/>
      <c r="CV4" s="576"/>
      <c r="CW4" s="576"/>
      <c r="CX4" s="576"/>
      <c r="CY4" s="576"/>
      <c r="CZ4" s="576"/>
      <c r="DA4" s="577"/>
      <c r="DB4" s="575">
        <v>5.9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14041300</v>
      </c>
      <c r="BO5" s="407"/>
      <c r="BP5" s="407"/>
      <c r="BQ5" s="407"/>
      <c r="BR5" s="407"/>
      <c r="BS5" s="407"/>
      <c r="BT5" s="407"/>
      <c r="BU5" s="408"/>
      <c r="BV5" s="406">
        <v>13226453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94.4</v>
      </c>
      <c r="CU5" s="404"/>
      <c r="CV5" s="404"/>
      <c r="CW5" s="404"/>
      <c r="CX5" s="404"/>
      <c r="CY5" s="404"/>
      <c r="CZ5" s="404"/>
      <c r="DA5" s="405"/>
      <c r="DB5" s="403">
        <v>93.3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241097</v>
      </c>
      <c r="BO6" s="407"/>
      <c r="BP6" s="407"/>
      <c r="BQ6" s="407"/>
      <c r="BR6" s="407"/>
      <c r="BS6" s="407"/>
      <c r="BT6" s="407"/>
      <c r="BU6" s="408"/>
      <c r="BV6" s="406">
        <v>497337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94.7</v>
      </c>
      <c r="CU6" s="550"/>
      <c r="CV6" s="550"/>
      <c r="CW6" s="550"/>
      <c r="CX6" s="550"/>
      <c r="CY6" s="550"/>
      <c r="CZ6" s="550"/>
      <c r="DA6" s="551"/>
      <c r="DB6" s="549">
        <v>93.8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112340</v>
      </c>
      <c r="BO7" s="407"/>
      <c r="BP7" s="407"/>
      <c r="BQ7" s="407"/>
      <c r="BR7" s="407"/>
      <c r="BS7" s="407"/>
      <c r="BT7" s="407"/>
      <c r="BU7" s="408"/>
      <c r="BV7" s="406">
        <v>56406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7582344</v>
      </c>
      <c r="CU7" s="407"/>
      <c r="CV7" s="407"/>
      <c r="CW7" s="407"/>
      <c r="CX7" s="407"/>
      <c r="CY7" s="407"/>
      <c r="CZ7" s="407"/>
      <c r="DA7" s="408"/>
      <c r="DB7" s="406">
        <v>7430249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128757</v>
      </c>
      <c r="BO8" s="407"/>
      <c r="BP8" s="407"/>
      <c r="BQ8" s="407"/>
      <c r="BR8" s="407"/>
      <c r="BS8" s="407"/>
      <c r="BT8" s="407"/>
      <c r="BU8" s="408"/>
      <c r="BV8" s="406">
        <v>440931</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0.44</v>
      </c>
      <c r="CU8" s="510"/>
      <c r="CV8" s="510"/>
      <c r="CW8" s="510"/>
      <c r="CX8" s="510"/>
      <c r="CY8" s="510"/>
      <c r="CZ8" s="510"/>
      <c r="DA8" s="511"/>
      <c r="DB8" s="509">
        <v>0.43</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20262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-312174</v>
      </c>
      <c r="BO9" s="407"/>
      <c r="BP9" s="407"/>
      <c r="BQ9" s="407"/>
      <c r="BR9" s="407"/>
      <c r="BS9" s="407"/>
      <c r="BT9" s="407"/>
      <c r="BU9" s="408"/>
      <c r="BV9" s="406">
        <v>-148281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16.7</v>
      </c>
      <c r="CU9" s="404"/>
      <c r="CV9" s="404"/>
      <c r="CW9" s="404"/>
      <c r="CX9" s="404"/>
      <c r="CY9" s="404"/>
      <c r="CZ9" s="404"/>
      <c r="DA9" s="405"/>
      <c r="DB9" s="403">
        <v>15.6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21533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222054</v>
      </c>
      <c r="BO10" s="407"/>
      <c r="BP10" s="407"/>
      <c r="BQ10" s="407"/>
      <c r="BR10" s="407"/>
      <c r="BS10" s="407"/>
      <c r="BT10" s="407"/>
      <c r="BU10" s="408"/>
      <c r="BV10" s="406">
        <v>299788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19753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19234</v>
      </c>
      <c r="S13" s="494"/>
      <c r="T13" s="494"/>
      <c r="U13" s="494"/>
      <c r="V13" s="495"/>
      <c r="W13" s="496" t="s">
        <v>131</v>
      </c>
      <c r="X13" s="392"/>
      <c r="Y13" s="392"/>
      <c r="Z13" s="392"/>
      <c r="AA13" s="392"/>
      <c r="AB13" s="393"/>
      <c r="AC13" s="359">
        <v>467</v>
      </c>
      <c r="AD13" s="360"/>
      <c r="AE13" s="360"/>
      <c r="AF13" s="360"/>
      <c r="AG13" s="361"/>
      <c r="AH13" s="359">
        <v>540</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-90120</v>
      </c>
      <c r="BO13" s="407"/>
      <c r="BP13" s="407"/>
      <c r="BQ13" s="407"/>
      <c r="BR13" s="407"/>
      <c r="BS13" s="407"/>
      <c r="BT13" s="407"/>
      <c r="BU13" s="408"/>
      <c r="BV13" s="406">
        <v>151507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7.8</v>
      </c>
      <c r="CU13" s="404"/>
      <c r="CV13" s="404"/>
      <c r="CW13" s="404"/>
      <c r="CX13" s="404"/>
      <c r="CY13" s="404"/>
      <c r="CZ13" s="404"/>
      <c r="DA13" s="405"/>
      <c r="DB13" s="403">
        <v>7.8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20161</v>
      </c>
      <c r="S14" s="494"/>
      <c r="T14" s="494"/>
      <c r="U14" s="494"/>
      <c r="V14" s="495"/>
      <c r="W14" s="497"/>
      <c r="X14" s="395"/>
      <c r="Y14" s="395"/>
      <c r="Z14" s="395"/>
      <c r="AA14" s="395"/>
      <c r="AB14" s="396"/>
      <c r="AC14" s="486">
        <v>5.2</v>
      </c>
      <c r="AD14" s="487"/>
      <c r="AE14" s="487"/>
      <c r="AF14" s="487"/>
      <c r="AG14" s="488"/>
      <c r="AH14" s="486">
        <v>5.6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17.7</v>
      </c>
      <c r="CU14" s="504"/>
      <c r="CV14" s="504"/>
      <c r="CW14" s="504"/>
      <c r="CX14" s="504"/>
      <c r="CY14" s="504"/>
      <c r="CZ14" s="504"/>
      <c r="DA14" s="505"/>
      <c r="DB14" s="503">
        <v>25.4</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19715</v>
      </c>
      <c r="S15" s="494"/>
      <c r="T15" s="494"/>
      <c r="U15" s="494"/>
      <c r="V15" s="495"/>
      <c r="W15" s="496" t="s">
        <v>137</v>
      </c>
      <c r="X15" s="392"/>
      <c r="Y15" s="392"/>
      <c r="Z15" s="392"/>
      <c r="AA15" s="392"/>
      <c r="AB15" s="393"/>
      <c r="AC15" s="359">
        <v>1627</v>
      </c>
      <c r="AD15" s="360"/>
      <c r="AE15" s="360"/>
      <c r="AF15" s="360"/>
      <c r="AG15" s="361"/>
      <c r="AH15" s="359">
        <v>1731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2965489</v>
      </c>
      <c r="BO15" s="436"/>
      <c r="BP15" s="436"/>
      <c r="BQ15" s="436"/>
      <c r="BR15" s="436"/>
      <c r="BS15" s="436"/>
      <c r="BT15" s="436"/>
      <c r="BU15" s="437"/>
      <c r="BV15" s="435">
        <v>2928973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18.2</v>
      </c>
      <c r="AD16" s="487"/>
      <c r="AE16" s="487"/>
      <c r="AF16" s="487"/>
      <c r="AG16" s="488"/>
      <c r="AH16" s="486">
        <v>17.899999999999999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6793092</v>
      </c>
      <c r="BO16" s="407"/>
      <c r="BP16" s="407"/>
      <c r="BQ16" s="407"/>
      <c r="BR16" s="407"/>
      <c r="BS16" s="407"/>
      <c r="BT16" s="407"/>
      <c r="BU16" s="408"/>
      <c r="BV16" s="406">
        <v>6610523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6845</v>
      </c>
      <c r="AD17" s="360"/>
      <c r="AE17" s="360"/>
      <c r="AF17" s="360"/>
      <c r="AG17" s="361"/>
      <c r="AH17" s="359">
        <v>7400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3743779</v>
      </c>
      <c r="BO17" s="407"/>
      <c r="BP17" s="407"/>
      <c r="BQ17" s="407"/>
      <c r="BR17" s="407"/>
      <c r="BS17" s="407"/>
      <c r="BT17" s="407"/>
      <c r="BU17" s="408"/>
      <c r="BV17" s="406">
        <v>3702995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200.99</v>
      </c>
      <c r="M18" s="459"/>
      <c r="N18" s="459"/>
      <c r="O18" s="459"/>
      <c r="P18" s="459"/>
      <c r="Q18" s="459"/>
      <c r="R18" s="460"/>
      <c r="S18" s="460"/>
      <c r="T18" s="460"/>
      <c r="U18" s="460"/>
      <c r="V18" s="461"/>
      <c r="W18" s="477"/>
      <c r="X18" s="478"/>
      <c r="Y18" s="478"/>
      <c r="Z18" s="478"/>
      <c r="AA18" s="478"/>
      <c r="AB18" s="502"/>
      <c r="AC18" s="376">
        <v>76.599999999999994</v>
      </c>
      <c r="AD18" s="377"/>
      <c r="AE18" s="377"/>
      <c r="AF18" s="377"/>
      <c r="AG18" s="462"/>
      <c r="AH18" s="376">
        <v>76.5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7409006</v>
      </c>
      <c r="BO18" s="407"/>
      <c r="BP18" s="407"/>
      <c r="BQ18" s="407"/>
      <c r="BR18" s="407"/>
      <c r="BS18" s="407"/>
      <c r="BT18" s="407"/>
      <c r="BU18" s="408"/>
      <c r="BV18" s="406">
        <v>7178149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101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9384060</v>
      </c>
      <c r="BO19" s="407"/>
      <c r="BP19" s="407"/>
      <c r="BQ19" s="407"/>
      <c r="BR19" s="407"/>
      <c r="BS19" s="407"/>
      <c r="BT19" s="407"/>
      <c r="BU19" s="408"/>
      <c r="BV19" s="406">
        <v>9613287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9382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14538777</v>
      </c>
      <c r="BO22" s="436"/>
      <c r="BP22" s="436"/>
      <c r="BQ22" s="436"/>
      <c r="BR22" s="436"/>
      <c r="BS22" s="436"/>
      <c r="BT22" s="436"/>
      <c r="BU22" s="437"/>
      <c r="BV22" s="435">
        <v>15124347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11929761</v>
      </c>
      <c r="BO23" s="407"/>
      <c r="BP23" s="407"/>
      <c r="BQ23" s="407"/>
      <c r="BR23" s="407"/>
      <c r="BS23" s="407"/>
      <c r="BT23" s="407"/>
      <c r="BU23" s="408"/>
      <c r="BV23" s="406">
        <v>12556894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6480</v>
      </c>
      <c r="R24" s="360"/>
      <c r="S24" s="360"/>
      <c r="T24" s="360"/>
      <c r="U24" s="360"/>
      <c r="V24" s="361"/>
      <c r="W24" s="449"/>
      <c r="X24" s="386"/>
      <c r="Y24" s="387"/>
      <c r="Z24" s="362" t="s">
        <v>162</v>
      </c>
      <c r="AA24" s="363"/>
      <c r="AB24" s="363"/>
      <c r="AC24" s="363"/>
      <c r="AD24" s="363"/>
      <c r="AE24" s="363"/>
      <c r="AF24" s="363"/>
      <c r="AG24" s="364"/>
      <c r="AH24" s="359">
        <v>278</v>
      </c>
      <c r="AI24" s="360"/>
      <c r="AJ24" s="360"/>
      <c r="AK24" s="360"/>
      <c r="AL24" s="361"/>
      <c r="AM24" s="359">
        <v>854850</v>
      </c>
      <c r="AN24" s="360"/>
      <c r="AO24" s="360"/>
      <c r="AP24" s="360"/>
      <c r="AQ24" s="360"/>
      <c r="AR24" s="361"/>
      <c r="AS24" s="359">
        <v>3075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10643771</v>
      </c>
      <c r="BO24" s="407"/>
      <c r="BP24" s="407"/>
      <c r="BQ24" s="407"/>
      <c r="BR24" s="407"/>
      <c r="BS24" s="407"/>
      <c r="BT24" s="407"/>
      <c r="BU24" s="408"/>
      <c r="BV24" s="406">
        <v>10810018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5500</v>
      </c>
      <c r="R25" s="360"/>
      <c r="S25" s="360"/>
      <c r="T25" s="360"/>
      <c r="U25" s="360"/>
      <c r="V25" s="361"/>
      <c r="W25" s="449"/>
      <c r="X25" s="386"/>
      <c r="Y25" s="387"/>
      <c r="Z25" s="362" t="s">
        <v>165</v>
      </c>
      <c r="AA25" s="363"/>
      <c r="AB25" s="363"/>
      <c r="AC25" s="363"/>
      <c r="AD25" s="363"/>
      <c r="AE25" s="363"/>
      <c r="AF25" s="363"/>
      <c r="AG25" s="364"/>
      <c r="AH25" s="359">
        <v>76</v>
      </c>
      <c r="AI25" s="360"/>
      <c r="AJ25" s="360"/>
      <c r="AK25" s="360"/>
      <c r="AL25" s="361"/>
      <c r="AM25" s="359">
        <v>227392</v>
      </c>
      <c r="AN25" s="360"/>
      <c r="AO25" s="360"/>
      <c r="AP25" s="360"/>
      <c r="AQ25" s="360"/>
      <c r="AR25" s="361"/>
      <c r="AS25" s="359">
        <v>2992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1636295</v>
      </c>
      <c r="BO25" s="436"/>
      <c r="BP25" s="436"/>
      <c r="BQ25" s="436"/>
      <c r="BR25" s="436"/>
      <c r="BS25" s="436"/>
      <c r="BT25" s="436"/>
      <c r="BU25" s="437"/>
      <c r="BV25" s="435">
        <v>741266</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5250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3000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28193</v>
      </c>
      <c r="BO27" s="441"/>
      <c r="BP27" s="441"/>
      <c r="BQ27" s="441"/>
      <c r="BR27" s="441"/>
      <c r="BS27" s="441"/>
      <c r="BT27" s="441"/>
      <c r="BU27" s="442"/>
      <c r="BV27" s="440">
        <v>28192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2500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2561452</v>
      </c>
      <c r="BO28" s="436"/>
      <c r="BP28" s="436"/>
      <c r="BQ28" s="436"/>
      <c r="BR28" s="436"/>
      <c r="BS28" s="436"/>
      <c r="BT28" s="436"/>
      <c r="BU28" s="437"/>
      <c r="BV28" s="435">
        <v>2339398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10</v>
      </c>
      <c r="M29" s="360"/>
      <c r="N29" s="360"/>
      <c r="O29" s="360"/>
      <c r="P29" s="361"/>
      <c r="Q29" s="359">
        <v>2300</v>
      </c>
      <c r="R29" s="360"/>
      <c r="S29" s="360"/>
      <c r="T29" s="360"/>
      <c r="U29" s="360"/>
      <c r="V29" s="361"/>
      <c r="W29" s="450"/>
      <c r="X29" s="451"/>
      <c r="Y29" s="452"/>
      <c r="Z29" s="362" t="s">
        <v>178</v>
      </c>
      <c r="AA29" s="363"/>
      <c r="AB29" s="363"/>
      <c r="AC29" s="363"/>
      <c r="AD29" s="363"/>
      <c r="AE29" s="363"/>
      <c r="AF29" s="363"/>
      <c r="AG29" s="364"/>
      <c r="AH29" s="359">
        <v>280</v>
      </c>
      <c r="AI29" s="360"/>
      <c r="AJ29" s="360"/>
      <c r="AK29" s="360"/>
      <c r="AL29" s="361"/>
      <c r="AM29" s="359">
        <v>861379</v>
      </c>
      <c r="AN29" s="360"/>
      <c r="AO29" s="360"/>
      <c r="AP29" s="360"/>
      <c r="AQ29" s="360"/>
      <c r="AR29" s="361"/>
      <c r="AS29" s="359">
        <v>3076</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338288</v>
      </c>
      <c r="BO29" s="407"/>
      <c r="BP29" s="407"/>
      <c r="BQ29" s="407"/>
      <c r="BR29" s="407"/>
      <c r="BS29" s="407"/>
      <c r="BT29" s="407"/>
      <c r="BU29" s="408"/>
      <c r="BV29" s="406">
        <v>311510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3105438</v>
      </c>
      <c r="BO30" s="441"/>
      <c r="BP30" s="441"/>
      <c r="BQ30" s="441"/>
      <c r="BR30" s="441"/>
      <c r="BS30" s="441"/>
      <c r="BT30" s="441"/>
      <c r="BU30" s="442"/>
      <c r="BV30" s="440">
        <v>2931214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国民健康保険事業特別会計事業勘定</v>
      </c>
      <c r="X34" s="355"/>
      <c r="Y34" s="355"/>
      <c r="Z34" s="355"/>
      <c r="AA34" s="355"/>
      <c r="AB34" s="355"/>
      <c r="AC34" s="355"/>
      <c r="AD34" s="355"/>
      <c r="AE34" s="355"/>
      <c r="AF34" s="355"/>
      <c r="AG34" s="355"/>
      <c r="AH34" s="355"/>
      <c r="AI34" s="355"/>
      <c r="AJ34" s="355"/>
      <c r="AK34" s="355"/>
      <c r="AL34" s="163"/>
      <c r="AM34" s="354">
        <f>IF(AO34="","",MAX(C34:D43,U34:V43)+1)</f>
        <v>9</v>
      </c>
      <c r="AN34" s="354"/>
      <c r="AO34" s="355" t="str">
        <f>IF('各会計、関係団体の財政状況及び健全化判断比率'!B34="","",'各会計、関係団体の財政状況及び健全化判断比率'!B34)</f>
        <v>水道事業特別会計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13</v>
      </c>
      <c r="BX34" s="354"/>
      <c r="BY34" s="355" t="str">
        <f>IF('各会計、関係団体の財政状況及び健全化判断比率'!B68="","",'各会計、関係団体の財政状況及び健全化判断比率'!B68)</f>
        <v>和歌山県市町村総合事務組合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23</v>
      </c>
      <c r="CP34" s="354"/>
      <c r="CQ34" s="355" t="str">
        <f>IF('各会計、関係団体の財政状況及び健全化判断比率'!BS7="","",'各会計、関係団体の財政状況及び健全化判断比率'!BS7)</f>
        <v>白浜町土地開発公社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土地取得特別会計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国民健康保険事業特別会計直営日置診療施設勘定</v>
      </c>
      <c r="X35" s="355"/>
      <c r="Y35" s="355"/>
      <c r="Z35" s="355"/>
      <c r="AA35" s="355"/>
      <c r="AB35" s="355"/>
      <c r="AC35" s="355"/>
      <c r="AD35" s="355"/>
      <c r="AE35" s="355"/>
      <c r="AF35" s="355"/>
      <c r="AG35" s="355"/>
      <c r="AH35" s="355"/>
      <c r="AI35" s="355"/>
      <c r="AJ35" s="355"/>
      <c r="AK35" s="355"/>
      <c r="AL35" s="163"/>
      <c r="AM35" s="354">
        <f t="shared" ref="AM35:AM43" si="0">IF(AO35="","",AM34+1)</f>
        <v>10</v>
      </c>
      <c r="AN35" s="354"/>
      <c r="AO35" s="355" t="str">
        <f>IF('各会計、関係団体の財政状況及び健全化判断比率'!B35="","",'各会計、関係団体の財政状況及び健全化判断比率'!B35)</f>
        <v>下水道事業特別会計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14</v>
      </c>
      <c r="BX35" s="354"/>
      <c r="BY35" s="355" t="str">
        <f>IF('各会計、関係団体の財政状況及び健全化判断比率'!B69="","",'各会計、関係団体の財政状況及び健全化判断比率'!B69)</f>
        <v>富田川治水組合</v>
      </c>
      <c r="BZ35" s="355"/>
      <c r="CA35" s="355"/>
      <c r="CB35" s="355"/>
      <c r="CC35" s="355"/>
      <c r="CD35" s="355"/>
      <c r="CE35" s="355"/>
      <c r="CF35" s="355"/>
      <c r="CG35" s="355"/>
      <c r="CH35" s="355"/>
      <c r="CI35" s="355"/>
      <c r="CJ35" s="355"/>
      <c r="CK35" s="355"/>
      <c r="CL35" s="355"/>
      <c r="CM35" s="355"/>
      <c r="CN35" s="163"/>
      <c r="CO35" s="354">
        <f t="shared" ref="CO35:CO43" si="3">IF(CQ35="","",CO34+1)</f>
        <v>24</v>
      </c>
      <c r="CP35" s="354"/>
      <c r="CQ35" s="355" t="str">
        <f>IF('各会計、関係団体の財政状況及び健全化判断比率'!BS8="","",'各会計、関係団体の財政状況及び健全化判断比率'!BS8)</f>
        <v>白浜医療福祉財団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〇</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国民健康保険事業特別会計直営三舞診療施設勘定</v>
      </c>
      <c r="X36" s="355"/>
      <c r="Y36" s="355"/>
      <c r="Z36" s="355"/>
      <c r="AA36" s="355"/>
      <c r="AB36" s="355"/>
      <c r="AC36" s="355"/>
      <c r="AD36" s="355"/>
      <c r="AE36" s="355"/>
      <c r="AF36" s="355"/>
      <c r="AG36" s="355"/>
      <c r="AH36" s="355"/>
      <c r="AI36" s="355"/>
      <c r="AJ36" s="355"/>
      <c r="AK36" s="355"/>
      <c r="AL36" s="163"/>
      <c r="AM36" s="354">
        <f t="shared" si="0"/>
        <v>11</v>
      </c>
      <c r="AN36" s="354"/>
      <c r="AO36" s="355" t="str">
        <f>IF('各会計、関係団体の財政状況及び健全化判断比率'!B36="","",'各会計、関係団体の財政状況及び健全化判断比率'!B36)</f>
        <v>農業集落排水事業特別会計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15</v>
      </c>
      <c r="BX36" s="354"/>
      <c r="BY36" s="355" t="str">
        <f>IF('各会計、関係団体の財政状況及び健全化判断比率'!B70="","",'各会計、関係団体の財政状況及び健全化判断比率'!B70)</f>
        <v>大辺路衛生施設組合</v>
      </c>
      <c r="BZ36" s="355"/>
      <c r="CA36" s="355"/>
      <c r="CB36" s="355"/>
      <c r="CC36" s="355"/>
      <c r="CD36" s="355"/>
      <c r="CE36" s="355"/>
      <c r="CF36" s="355"/>
      <c r="CG36" s="355"/>
      <c r="CH36" s="355"/>
      <c r="CI36" s="355"/>
      <c r="CJ36" s="355"/>
      <c r="CK36" s="355"/>
      <c r="CL36" s="355"/>
      <c r="CM36" s="355"/>
      <c r="CN36" s="163"/>
      <c r="CO36" s="354">
        <f t="shared" si="3"/>
        <v>25</v>
      </c>
      <c r="CP36" s="354"/>
      <c r="CQ36" s="355" t="str">
        <f>IF('各会計、関係団体の財政状況及び健全化判断比率'!BS9="","",'各会計、関係団体の財政状況及び健全化判断比率'!BS9)</f>
        <v>南白浜温泉</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国民健康保険事業特別会計直営川添診療施設勘定</v>
      </c>
      <c r="X37" s="355"/>
      <c r="Y37" s="355"/>
      <c r="Z37" s="355"/>
      <c r="AA37" s="355"/>
      <c r="AB37" s="355"/>
      <c r="AC37" s="355"/>
      <c r="AD37" s="355"/>
      <c r="AE37" s="355"/>
      <c r="AF37" s="355"/>
      <c r="AG37" s="355"/>
      <c r="AH37" s="355"/>
      <c r="AI37" s="355"/>
      <c r="AJ37" s="355"/>
      <c r="AK37" s="355"/>
      <c r="AL37" s="163"/>
      <c r="AM37" s="354">
        <f t="shared" si="0"/>
        <v>12</v>
      </c>
      <c r="AN37" s="354"/>
      <c r="AO37" s="355" t="str">
        <f>IF('各会計、関係団体の財政状況及び健全化判断比率'!B37="","",'各会計、関係団体の財政状況及び健全化判断比率'!B37)</f>
        <v>簡易水道事業特別会計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16</v>
      </c>
      <c r="BX37" s="354"/>
      <c r="BY37" s="355" t="str">
        <f>IF('各会計、関係団体の財政状況及び健全化判断比率'!B71="","",'各会計、関係団体の財政状況及び健全化判断比率'!B71)</f>
        <v>紀南地方児童福祉施設組合</v>
      </c>
      <c r="BZ37" s="355"/>
      <c r="CA37" s="355"/>
      <c r="CB37" s="355"/>
      <c r="CC37" s="355"/>
      <c r="CD37" s="355"/>
      <c r="CE37" s="355"/>
      <c r="CF37" s="355"/>
      <c r="CG37" s="355"/>
      <c r="CH37" s="355"/>
      <c r="CI37" s="355"/>
      <c r="CJ37" s="355"/>
      <c r="CK37" s="355"/>
      <c r="CL37" s="355"/>
      <c r="CM37" s="355"/>
      <c r="CN37" s="163"/>
      <c r="CO37" s="354">
        <f t="shared" si="3"/>
        <v>26</v>
      </c>
      <c r="CP37" s="354"/>
      <c r="CQ37" s="355" t="str">
        <f>IF('各会計、関係団体の財政状況及び健全化判断比率'!BS10="","",'各会計、関係団体の財政状況及び健全化判断比率'!BS10)</f>
        <v>南紀白浜コミュニティ放送</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7</v>
      </c>
      <c r="V38" s="354"/>
      <c r="W38" s="355" t="str">
        <f>IF('各会計、関係団体の財政状況及び健全化判断比率'!B32="","",'各会計、関係団体の財政状況及び健全化判断比率'!B32)</f>
        <v>介護保険特別会計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17</v>
      </c>
      <c r="BX38" s="354"/>
      <c r="BY38" s="355" t="str">
        <f>IF('各会計、関係団体の財政状況及び健全化判断比率'!B72="","",'各会計、関係団体の財政状況及び健全化判断比率'!B72)</f>
        <v>田辺周辺市町村圏組合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f t="shared" si="4"/>
        <v>8</v>
      </c>
      <c r="V39" s="354"/>
      <c r="W39" s="355" t="str">
        <f>IF('各会計、関係団体の財政状況及び健全化判断比率'!B33="","",'各会計、関係団体の財政状況及び健全化判断比率'!B33)</f>
        <v>後期高齢者医療特別会計</v>
      </c>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18</v>
      </c>
      <c r="BX39" s="354"/>
      <c r="BY39" s="355" t="str">
        <f>IF('各会計、関係団体の財政状況及び健全化判断比率'!B73="","",'各会計、関係団体の財政状況及び健全化判断比率'!B73)</f>
        <v>富田川衛生施設組合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19</v>
      </c>
      <c r="BX40" s="354"/>
      <c r="BY40" s="355" t="str">
        <f>IF('各会計、関係団体の財政状況及び健全化判断比率'!B74="","",'各会計、関係団体の財政状況及び健全化判断比率'!B74)</f>
        <v>和歌山地方税回収機構</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20</v>
      </c>
      <c r="BX41" s="354"/>
      <c r="BY41" s="355" t="str">
        <f>IF('各会計、関係団体の財政状況及び健全化判断比率'!B75="","",'各会計、関係団体の財政状況及び健全化判断比率'!B75)</f>
        <v>住宅新築資金等貸付金回収管理組合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21</v>
      </c>
      <c r="BX42" s="354"/>
      <c r="BY42" s="355" t="str">
        <f>IF('各会計、関係団体の財政状況及び健全化判断比率'!B76="","",'各会計、関係団体の財政状況及び健全化判断比率'!B76)</f>
        <v>紀南環境広域施設組合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22</v>
      </c>
      <c r="BX43" s="354"/>
      <c r="BY43" s="355" t="str">
        <f>IF('各会計、関係団体の財政状況及び健全化判断比率'!B77="","",'各会計、関係団体の財政状況及び健全化判断比率'!B77)</f>
        <v>紀南地方老人福祉施設組合（普通会計）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SWNhNAbaFYPNgsXva/x4yHYpZr2rtj0lWKm5wnNkd0OXAHhM9RtyNpiO2pr5zXOkq6UX9zfZskCqCQ7k1N9H+g==" saltValue="QSJU91LR+UL8vhZLVYFL8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538</v>
      </c>
      <c r="D34" s="1136"/>
      <c r="E34" s="1137"/>
      <c r="F34" s="32">
        <v>31.29</v>
      </c>
      <c r="G34" s="33">
        <v>31.29</v>
      </c>
      <c r="H34" s="33">
        <v>29.77</v>
      </c>
      <c r="I34" s="33">
        <v>31.75</v>
      </c>
      <c r="J34" s="34">
        <v>30.09</v>
      </c>
      <c r="K34" s="22"/>
      <c r="L34" s="22"/>
      <c r="M34" s="22"/>
      <c r="N34" s="22"/>
      <c r="O34" s="22"/>
      <c r="P34" s="22"/>
    </row>
    <row r="35" spans="1:16" ht="39" customHeight="1" x14ac:dyDescent="0.15">
      <c r="A35" s="22"/>
      <c r="B35" s="35"/>
      <c r="C35" s="1132" t="s">
        <v>539</v>
      </c>
      <c r="D35" s="1132"/>
      <c r="E35" s="1133"/>
      <c r="F35" s="36">
        <v>0.42</v>
      </c>
      <c r="G35" s="37">
        <v>6.15</v>
      </c>
      <c r="H35" s="37">
        <v>7.91</v>
      </c>
      <c r="I35" s="37">
        <v>5.87</v>
      </c>
      <c r="J35" s="38">
        <v>1.62</v>
      </c>
      <c r="K35" s="22"/>
      <c r="L35" s="22"/>
      <c r="M35" s="22"/>
      <c r="N35" s="22"/>
      <c r="O35" s="22"/>
      <c r="P35" s="22"/>
    </row>
    <row r="36" spans="1:16" ht="39" customHeight="1" x14ac:dyDescent="0.15">
      <c r="A36" s="22"/>
      <c r="B36" s="35"/>
      <c r="C36" s="1132" t="s">
        <v>540</v>
      </c>
      <c r="D36" s="1132"/>
      <c r="E36" s="1133"/>
      <c r="F36" s="36">
        <v>1.1200000000000001</v>
      </c>
      <c r="G36" s="37">
        <v>1.19</v>
      </c>
      <c r="H36" s="37">
        <v>1.5</v>
      </c>
      <c r="I36" s="37">
        <v>1.02</v>
      </c>
      <c r="J36" s="38">
        <v>1.08</v>
      </c>
      <c r="K36" s="22"/>
      <c r="L36" s="22"/>
      <c r="M36" s="22"/>
      <c r="N36" s="22"/>
      <c r="O36" s="22"/>
      <c r="P36" s="22"/>
    </row>
    <row r="37" spans="1:16" ht="39" customHeight="1" x14ac:dyDescent="0.15">
      <c r="A37" s="22"/>
      <c r="B37" s="35"/>
      <c r="C37" s="1132" t="s">
        <v>541</v>
      </c>
      <c r="D37" s="1132"/>
      <c r="E37" s="1133"/>
      <c r="F37" s="36">
        <v>0</v>
      </c>
      <c r="G37" s="37">
        <v>0</v>
      </c>
      <c r="H37" s="37">
        <v>0.14000000000000001</v>
      </c>
      <c r="I37" s="37">
        <v>0.44</v>
      </c>
      <c r="J37" s="38">
        <v>0.77</v>
      </c>
      <c r="K37" s="22"/>
      <c r="L37" s="22"/>
      <c r="M37" s="22"/>
      <c r="N37" s="22"/>
      <c r="O37" s="22"/>
      <c r="P37" s="22"/>
    </row>
    <row r="38" spans="1:16" ht="39" customHeight="1" x14ac:dyDescent="0.15">
      <c r="A38" s="22"/>
      <c r="B38" s="35"/>
      <c r="C38" s="1132" t="s">
        <v>542</v>
      </c>
      <c r="D38" s="1132"/>
      <c r="E38" s="1133"/>
      <c r="F38" s="36">
        <v>0</v>
      </c>
      <c r="G38" s="37">
        <v>0</v>
      </c>
      <c r="H38" s="37">
        <v>0</v>
      </c>
      <c r="I38" s="37">
        <v>0.35</v>
      </c>
      <c r="J38" s="38">
        <v>0.54</v>
      </c>
      <c r="K38" s="22"/>
      <c r="L38" s="22"/>
      <c r="M38" s="22"/>
      <c r="N38" s="22"/>
      <c r="O38" s="22"/>
      <c r="P38" s="22"/>
    </row>
    <row r="39" spans="1:16" ht="39" customHeight="1" x14ac:dyDescent="0.15">
      <c r="A39" s="22"/>
      <c r="B39" s="35"/>
      <c r="C39" s="1132" t="s">
        <v>543</v>
      </c>
      <c r="D39" s="1132"/>
      <c r="E39" s="1133"/>
      <c r="F39" s="36">
        <v>0.61</v>
      </c>
      <c r="G39" s="37">
        <v>0.5</v>
      </c>
      <c r="H39" s="37">
        <v>0.06</v>
      </c>
      <c r="I39" s="37">
        <v>0.44</v>
      </c>
      <c r="J39" s="38">
        <v>0.44</v>
      </c>
      <c r="K39" s="22"/>
      <c r="L39" s="22"/>
      <c r="M39" s="22"/>
      <c r="N39" s="22"/>
      <c r="O39" s="22"/>
      <c r="P39" s="22"/>
    </row>
    <row r="40" spans="1:16" ht="39" customHeight="1" x14ac:dyDescent="0.15">
      <c r="A40" s="22"/>
      <c r="B40" s="35"/>
      <c r="C40" s="1132" t="s">
        <v>544</v>
      </c>
      <c r="D40" s="1132"/>
      <c r="E40" s="1133"/>
      <c r="F40" s="36">
        <v>0</v>
      </c>
      <c r="G40" s="37">
        <v>7.0000000000000007E-2</v>
      </c>
      <c r="H40" s="37">
        <v>0.09</v>
      </c>
      <c r="I40" s="37">
        <v>0.1</v>
      </c>
      <c r="J40" s="38">
        <v>0.13</v>
      </c>
      <c r="K40" s="22"/>
      <c r="L40" s="22"/>
      <c r="M40" s="22"/>
      <c r="N40" s="22"/>
      <c r="O40" s="22"/>
      <c r="P40" s="22"/>
    </row>
    <row r="41" spans="1:16" ht="39" customHeight="1" x14ac:dyDescent="0.15">
      <c r="A41" s="22"/>
      <c r="B41" s="35"/>
      <c r="C41" s="1132" t="s">
        <v>545</v>
      </c>
      <c r="D41" s="1132"/>
      <c r="E41" s="1133"/>
      <c r="F41" s="36">
        <v>0.12</v>
      </c>
      <c r="G41" s="37">
        <v>0.04</v>
      </c>
      <c r="H41" s="37">
        <v>0.05</v>
      </c>
      <c r="I41" s="37">
        <v>0.05</v>
      </c>
      <c r="J41" s="38">
        <v>0.06</v>
      </c>
      <c r="K41" s="22"/>
      <c r="L41" s="22"/>
      <c r="M41" s="22"/>
      <c r="N41" s="22"/>
      <c r="O41" s="22"/>
      <c r="P41" s="22"/>
    </row>
    <row r="42" spans="1:16" ht="39" customHeight="1" x14ac:dyDescent="0.15">
      <c r="A42" s="22"/>
      <c r="B42" s="39"/>
      <c r="C42" s="1132" t="s">
        <v>546</v>
      </c>
      <c r="D42" s="1132"/>
      <c r="E42" s="1133"/>
      <c r="F42" s="36" t="s">
        <v>492</v>
      </c>
      <c r="G42" s="37" t="s">
        <v>492</v>
      </c>
      <c r="H42" s="37" t="s">
        <v>492</v>
      </c>
      <c r="I42" s="37" t="s">
        <v>492</v>
      </c>
      <c r="J42" s="38" t="s">
        <v>492</v>
      </c>
      <c r="K42" s="22"/>
      <c r="L42" s="22"/>
      <c r="M42" s="22"/>
      <c r="N42" s="22"/>
      <c r="O42" s="22"/>
      <c r="P42" s="22"/>
    </row>
    <row r="43" spans="1:16" ht="39" customHeight="1" thickBot="1" x14ac:dyDescent="0.2">
      <c r="A43" s="22"/>
      <c r="B43" s="40"/>
      <c r="C43" s="1134" t="s">
        <v>547</v>
      </c>
      <c r="D43" s="1134"/>
      <c r="E43" s="1135"/>
      <c r="F43" s="41">
        <v>0</v>
      </c>
      <c r="G43" s="42">
        <v>0</v>
      </c>
      <c r="H43" s="42">
        <v>0.01</v>
      </c>
      <c r="I43" s="42">
        <v>0.02</v>
      </c>
      <c r="J43" s="43">
        <v>0.03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lvLtbeuHUDyKi5jhTRFJk8xP8CUCY2rpkSW9xph8HNcN0N0HUqW8OUCu6B2uhWdxQY4LBOzimaT8foJGtUJGQ==" saltValue="e5tPEeY/JNQX/sYIrM4F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1564</v>
      </c>
      <c r="L45" s="58">
        <v>1508</v>
      </c>
      <c r="M45" s="58">
        <v>1511</v>
      </c>
      <c r="N45" s="58">
        <v>1540</v>
      </c>
      <c r="O45" s="59">
        <v>1610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492</v>
      </c>
      <c r="L47" s="62" t="s">
        <v>492</v>
      </c>
      <c r="M47" s="62" t="s">
        <v>492</v>
      </c>
      <c r="N47" s="62" t="s">
        <v>492</v>
      </c>
      <c r="O47" s="63" t="s">
        <v>492</v>
      </c>
      <c r="P47" s="46"/>
      <c r="Q47" s="46"/>
      <c r="R47" s="46"/>
      <c r="S47" s="46"/>
      <c r="T47" s="46"/>
      <c r="U47" s="46"/>
    </row>
    <row r="48" spans="1:21" ht="30.75" customHeight="1" x14ac:dyDescent="0.15">
      <c r="A48" s="46"/>
      <c r="B48" s="1163"/>
      <c r="C48" s="1164"/>
      <c r="D48" s="60"/>
      <c r="E48" s="1140" t="s">
        <v>13</v>
      </c>
      <c r="F48" s="1140"/>
      <c r="G48" s="1140"/>
      <c r="H48" s="1140"/>
      <c r="I48" s="1140"/>
      <c r="J48" s="1141"/>
      <c r="K48" s="61">
        <v>251</v>
      </c>
      <c r="L48" s="62">
        <v>247</v>
      </c>
      <c r="M48" s="62">
        <v>221</v>
      </c>
      <c r="N48" s="62">
        <v>170</v>
      </c>
      <c r="O48" s="63">
        <v>132</v>
      </c>
      <c r="P48" s="46"/>
      <c r="Q48" s="46"/>
      <c r="R48" s="46"/>
      <c r="S48" s="46"/>
      <c r="T48" s="46"/>
      <c r="U48" s="46"/>
    </row>
    <row r="49" spans="1:21" ht="30.75" customHeight="1" x14ac:dyDescent="0.15">
      <c r="A49" s="46"/>
      <c r="B49" s="1163"/>
      <c r="C49" s="1164"/>
      <c r="D49" s="60"/>
      <c r="E49" s="1140" t="s">
        <v>14</v>
      </c>
      <c r="F49" s="1140"/>
      <c r="G49" s="1140"/>
      <c r="H49" s="1140"/>
      <c r="I49" s="1140"/>
      <c r="J49" s="1141"/>
      <c r="K49" s="61">
        <v>123</v>
      </c>
      <c r="L49" s="62">
        <v>45</v>
      </c>
      <c r="M49" s="62">
        <v>47</v>
      </c>
      <c r="N49" s="62">
        <v>47</v>
      </c>
      <c r="O49" s="63">
        <v>46</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492</v>
      </c>
      <c r="L50" s="62" t="s">
        <v>492</v>
      </c>
      <c r="M50" s="62" t="s">
        <v>492</v>
      </c>
      <c r="N50" s="62" t="s">
        <v>492</v>
      </c>
      <c r="O50" s="63" t="s">
        <v>492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492</v>
      </c>
      <c r="L51" s="62" t="s">
        <v>492</v>
      </c>
      <c r="M51" s="62" t="s">
        <v>492</v>
      </c>
      <c r="N51" s="62" t="s">
        <v>492</v>
      </c>
      <c r="O51" s="63" t="s">
        <v>492</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1375</v>
      </c>
      <c r="L52" s="62">
        <v>1280</v>
      </c>
      <c r="M52" s="62">
        <v>1289</v>
      </c>
      <c r="N52" s="62">
        <v>1269</v>
      </c>
      <c r="O52" s="63">
        <v>1279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563</v>
      </c>
      <c r="L53" s="67">
        <v>520</v>
      </c>
      <c r="M53" s="67">
        <v>490</v>
      </c>
      <c r="N53" s="67">
        <v>488</v>
      </c>
      <c r="O53" s="68">
        <v>509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V+8CkLCTXRK6ZxjA57QjZoXzeDOe6LToqwaRQiMutXivN/2NZLiYoPdPCGfT34U0GnA7brjHSpyrbeCOR+qtg==" saltValue="WvLyAw6WozvPSKLAghhB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81" t="s">
        <v>30</v>
      </c>
      <c r="C41" s="1182"/>
      <c r="D41" s="103"/>
      <c r="E41" s="1183" t="s">
        <v>31</v>
      </c>
      <c r="F41" s="1183"/>
      <c r="G41" s="1183"/>
      <c r="H41" s="1184"/>
      <c r="I41" s="330">
        <v>16321</v>
      </c>
      <c r="J41" s="331">
        <v>16727</v>
      </c>
      <c r="K41" s="331">
        <v>16171</v>
      </c>
      <c r="L41" s="331">
        <v>15278</v>
      </c>
      <c r="M41" s="332">
        <v>14690</v>
      </c>
    </row>
    <row r="42" spans="2:13" ht="27.75" customHeight="1" x14ac:dyDescent="0.15">
      <c r="B42" s="1171"/>
      <c r="C42" s="1172"/>
      <c r="D42" s="104"/>
      <c r="E42" s="1175" t="s">
        <v>32</v>
      </c>
      <c r="F42" s="1175"/>
      <c r="G42" s="1175"/>
      <c r="H42" s="1176"/>
      <c r="I42" s="333">
        <v>796</v>
      </c>
      <c r="J42" s="334">
        <v>444</v>
      </c>
      <c r="K42" s="334">
        <v>399</v>
      </c>
      <c r="L42" s="334">
        <v>354</v>
      </c>
      <c r="M42" s="335">
        <v>308</v>
      </c>
    </row>
    <row r="43" spans="2:13" ht="27.75" customHeight="1" x14ac:dyDescent="0.15">
      <c r="B43" s="1171"/>
      <c r="C43" s="1172"/>
      <c r="D43" s="104"/>
      <c r="E43" s="1175" t="s">
        <v>33</v>
      </c>
      <c r="F43" s="1175"/>
      <c r="G43" s="1175"/>
      <c r="H43" s="1176"/>
      <c r="I43" s="333">
        <v>1758</v>
      </c>
      <c r="J43" s="334">
        <v>1684</v>
      </c>
      <c r="K43" s="334">
        <v>1563</v>
      </c>
      <c r="L43" s="334">
        <v>1542</v>
      </c>
      <c r="M43" s="335">
        <v>1585</v>
      </c>
    </row>
    <row r="44" spans="2:13" ht="27.75" customHeight="1" x14ac:dyDescent="0.15">
      <c r="B44" s="1171"/>
      <c r="C44" s="1172"/>
      <c r="D44" s="104"/>
      <c r="E44" s="1175" t="s">
        <v>34</v>
      </c>
      <c r="F44" s="1175"/>
      <c r="G44" s="1175"/>
      <c r="H44" s="1176"/>
      <c r="I44" s="333">
        <v>708</v>
      </c>
      <c r="J44" s="334">
        <v>652</v>
      </c>
      <c r="K44" s="334">
        <v>625</v>
      </c>
      <c r="L44" s="334">
        <v>588</v>
      </c>
      <c r="M44" s="335">
        <v>543</v>
      </c>
    </row>
    <row r="45" spans="2:13" ht="27.75" customHeight="1" x14ac:dyDescent="0.15">
      <c r="B45" s="1171"/>
      <c r="C45" s="1172"/>
      <c r="D45" s="104"/>
      <c r="E45" s="1175" t="s">
        <v>35</v>
      </c>
      <c r="F45" s="1175"/>
      <c r="G45" s="1175"/>
      <c r="H45" s="1176"/>
      <c r="I45" s="333">
        <v>1542</v>
      </c>
      <c r="J45" s="334">
        <v>1528</v>
      </c>
      <c r="K45" s="334">
        <v>1489</v>
      </c>
      <c r="L45" s="334">
        <v>1526</v>
      </c>
      <c r="M45" s="335">
        <v>1627</v>
      </c>
    </row>
    <row r="46" spans="2:13" ht="27.75" customHeight="1" x14ac:dyDescent="0.15">
      <c r="B46" s="1171"/>
      <c r="C46" s="1172"/>
      <c r="D46" s="105"/>
      <c r="E46" s="1175" t="s">
        <v>36</v>
      </c>
      <c r="F46" s="1175"/>
      <c r="G46" s="1175"/>
      <c r="H46" s="1176"/>
      <c r="I46" s="333">
        <v>9</v>
      </c>
      <c r="J46" s="334">
        <v>6</v>
      </c>
      <c r="K46" s="334">
        <v>3</v>
      </c>
      <c r="L46" s="334" t="s">
        <v>492</v>
      </c>
      <c r="M46" s="335" t="s">
        <v>492</v>
      </c>
    </row>
    <row r="47" spans="2:13" ht="27.75" customHeight="1" x14ac:dyDescent="0.15">
      <c r="B47" s="1171"/>
      <c r="C47" s="1172"/>
      <c r="D47" s="106"/>
      <c r="E47" s="1185" t="s">
        <v>37</v>
      </c>
      <c r="F47" s="1186"/>
      <c r="G47" s="1186"/>
      <c r="H47" s="1187"/>
      <c r="I47" s="333" t="s">
        <v>492</v>
      </c>
      <c r="J47" s="334" t="s">
        <v>492</v>
      </c>
      <c r="K47" s="334" t="s">
        <v>492</v>
      </c>
      <c r="L47" s="334" t="s">
        <v>492</v>
      </c>
      <c r="M47" s="335" t="s">
        <v>492</v>
      </c>
    </row>
    <row r="48" spans="2:13" ht="27.75" customHeight="1" x14ac:dyDescent="0.15">
      <c r="B48" s="1171"/>
      <c r="C48" s="1172"/>
      <c r="D48" s="104"/>
      <c r="E48" s="1175" t="s">
        <v>38</v>
      </c>
      <c r="F48" s="1175"/>
      <c r="G48" s="1175"/>
      <c r="H48" s="1176"/>
      <c r="I48" s="333" t="s">
        <v>492</v>
      </c>
      <c r="J48" s="334" t="s">
        <v>492</v>
      </c>
      <c r="K48" s="334" t="s">
        <v>492</v>
      </c>
      <c r="L48" s="334" t="s">
        <v>492</v>
      </c>
      <c r="M48" s="335" t="s">
        <v>492</v>
      </c>
    </row>
    <row r="49" spans="2:13" ht="27.75" customHeight="1" x14ac:dyDescent="0.15">
      <c r="B49" s="1173"/>
      <c r="C49" s="1174"/>
      <c r="D49" s="104"/>
      <c r="E49" s="1175" t="s">
        <v>39</v>
      </c>
      <c r="F49" s="1175"/>
      <c r="G49" s="1175"/>
      <c r="H49" s="1176"/>
      <c r="I49" s="333" t="s">
        <v>492</v>
      </c>
      <c r="J49" s="334" t="s">
        <v>492</v>
      </c>
      <c r="K49" s="334" t="s">
        <v>492</v>
      </c>
      <c r="L49" s="334" t="s">
        <v>492</v>
      </c>
      <c r="M49" s="335" t="s">
        <v>492</v>
      </c>
    </row>
    <row r="50" spans="2:13" ht="27.75" customHeight="1" x14ac:dyDescent="0.15">
      <c r="B50" s="1169" t="s">
        <v>40</v>
      </c>
      <c r="C50" s="1170"/>
      <c r="D50" s="107"/>
      <c r="E50" s="1175" t="s">
        <v>41</v>
      </c>
      <c r="F50" s="1175"/>
      <c r="G50" s="1175"/>
      <c r="H50" s="1176"/>
      <c r="I50" s="333">
        <v>4169</v>
      </c>
      <c r="J50" s="334">
        <v>4414</v>
      </c>
      <c r="K50" s="334">
        <v>4855</v>
      </c>
      <c r="L50" s="334">
        <v>5297</v>
      </c>
      <c r="M50" s="335">
        <v>5726</v>
      </c>
    </row>
    <row r="51" spans="2:13" ht="27.75" customHeight="1" x14ac:dyDescent="0.15">
      <c r="B51" s="1171"/>
      <c r="C51" s="1172"/>
      <c r="D51" s="104"/>
      <c r="E51" s="1175" t="s">
        <v>42</v>
      </c>
      <c r="F51" s="1175"/>
      <c r="G51" s="1175"/>
      <c r="H51" s="1176"/>
      <c r="I51" s="333">
        <v>733</v>
      </c>
      <c r="J51" s="334">
        <v>727</v>
      </c>
      <c r="K51" s="334">
        <v>788</v>
      </c>
      <c r="L51" s="334">
        <v>815</v>
      </c>
      <c r="M51" s="335">
        <v>960</v>
      </c>
    </row>
    <row r="52" spans="2:13" ht="27.75" customHeight="1" x14ac:dyDescent="0.15">
      <c r="B52" s="1173"/>
      <c r="C52" s="1174"/>
      <c r="D52" s="104"/>
      <c r="E52" s="1175" t="s">
        <v>43</v>
      </c>
      <c r="F52" s="1175"/>
      <c r="G52" s="1175"/>
      <c r="H52" s="1176"/>
      <c r="I52" s="333">
        <v>13447</v>
      </c>
      <c r="J52" s="334">
        <v>12900</v>
      </c>
      <c r="K52" s="334">
        <v>12290</v>
      </c>
      <c r="L52" s="334">
        <v>11578</v>
      </c>
      <c r="M52" s="335">
        <v>10922</v>
      </c>
    </row>
    <row r="53" spans="2:13" ht="27.75" customHeight="1" thickBot="1" x14ac:dyDescent="0.2">
      <c r="B53" s="1177" t="s">
        <v>19</v>
      </c>
      <c r="C53" s="1178"/>
      <c r="D53" s="108"/>
      <c r="E53" s="1179" t="s">
        <v>44</v>
      </c>
      <c r="F53" s="1179"/>
      <c r="G53" s="1179"/>
      <c r="H53" s="1180"/>
      <c r="I53" s="336">
        <v>2784</v>
      </c>
      <c r="J53" s="337">
        <v>3001</v>
      </c>
      <c r="K53" s="337">
        <v>2318</v>
      </c>
      <c r="L53" s="337">
        <v>1598</v>
      </c>
      <c r="M53" s="338">
        <v>1147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vgJhXryI1UUrBlBb78EbkrUkUEKgQE6ljLzYNnKRvt8gOWIUNQ6hmBKjtC5C281HQsMhLxKg/pJDk51bW6YfA==" saltValue="CmJcnSZfwHlp5sMO0isH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2040</v>
      </c>
      <c r="G55" s="339">
        <v>2339</v>
      </c>
      <c r="H55" s="340">
        <v>2561</v>
      </c>
    </row>
    <row r="56" spans="2:8" ht="52.5" customHeight="1" x14ac:dyDescent="0.15">
      <c r="B56" s="120"/>
      <c r="C56" s="1198" t="s">
        <v>47</v>
      </c>
      <c r="D56" s="1198"/>
      <c r="E56" s="1199"/>
      <c r="F56" s="341">
        <v>253</v>
      </c>
      <c r="G56" s="341">
        <v>312</v>
      </c>
      <c r="H56" s="342">
        <v>338</v>
      </c>
    </row>
    <row r="57" spans="2:8" ht="53.25" customHeight="1" x14ac:dyDescent="0.15">
      <c r="B57" s="120"/>
      <c r="C57" s="1200" t="s">
        <v>48</v>
      </c>
      <c r="D57" s="1200"/>
      <c r="E57" s="1201"/>
      <c r="F57" s="343">
        <v>2837</v>
      </c>
      <c r="G57" s="343">
        <v>2931</v>
      </c>
      <c r="H57" s="344">
        <v>3105</v>
      </c>
    </row>
    <row r="58" spans="2:8" ht="45.75" customHeight="1" x14ac:dyDescent="0.15">
      <c r="B58" s="121"/>
      <c r="C58" s="1188" t="s">
        <v>553</v>
      </c>
      <c r="D58" s="1189"/>
      <c r="E58" s="1190"/>
      <c r="F58" s="345">
        <v>975</v>
      </c>
      <c r="G58" s="345">
        <v>978</v>
      </c>
      <c r="H58" s="346">
        <v>981</v>
      </c>
    </row>
    <row r="59" spans="2:8" ht="45.75" customHeight="1" x14ac:dyDescent="0.15">
      <c r="B59" s="121"/>
      <c r="C59" s="1188" t="s">
        <v>554</v>
      </c>
      <c r="D59" s="1189"/>
      <c r="E59" s="1190"/>
      <c r="F59" s="345">
        <v>572</v>
      </c>
      <c r="G59" s="345">
        <v>623</v>
      </c>
      <c r="H59" s="346">
        <v>673</v>
      </c>
    </row>
    <row r="60" spans="2:8" ht="45.75" customHeight="1" x14ac:dyDescent="0.15">
      <c r="B60" s="121"/>
      <c r="C60" s="1188" t="s">
        <v>555</v>
      </c>
      <c r="D60" s="1189"/>
      <c r="E60" s="1190"/>
      <c r="F60" s="345">
        <v>390</v>
      </c>
      <c r="G60" s="345">
        <v>420</v>
      </c>
      <c r="H60" s="346">
        <v>453</v>
      </c>
    </row>
    <row r="61" spans="2:8" ht="45.75" customHeight="1" x14ac:dyDescent="0.15">
      <c r="B61" s="121"/>
      <c r="C61" s="1188" t="s">
        <v>556</v>
      </c>
      <c r="D61" s="1189"/>
      <c r="E61" s="1190"/>
      <c r="F61" s="345">
        <v>312</v>
      </c>
      <c r="G61" s="345">
        <v>360</v>
      </c>
      <c r="H61" s="346">
        <v>444</v>
      </c>
    </row>
    <row r="62" spans="2:8" ht="45.75" customHeight="1" thickBot="1" x14ac:dyDescent="0.2">
      <c r="B62" s="122"/>
      <c r="C62" s="1191" t="s">
        <v>557</v>
      </c>
      <c r="D62" s="1192"/>
      <c r="E62" s="1193"/>
      <c r="F62" s="347">
        <v>128</v>
      </c>
      <c r="G62" s="347">
        <v>128</v>
      </c>
      <c r="H62" s="348">
        <v>128</v>
      </c>
    </row>
    <row r="63" spans="2:8" ht="52.5" customHeight="1" thickBot="1" x14ac:dyDescent="0.2">
      <c r="B63" s="123"/>
      <c r="C63" s="1194" t="s">
        <v>49</v>
      </c>
      <c r="D63" s="1194"/>
      <c r="E63" s="1195"/>
      <c r="F63" s="349">
        <v>5130</v>
      </c>
      <c r="G63" s="349">
        <v>5582</v>
      </c>
      <c r="H63" s="350">
        <v>6005</v>
      </c>
    </row>
    <row r="64" spans="2:8" x14ac:dyDescent="0.15"/>
  </sheetData>
  <sheetProtection algorithmName="SHA-512" hashValue="IpQCAgUnxH3Uu+1sIKlPWIJiE6pEMxpb8933KmCB4J19narA4/khCqXLlLVdgojDxBluXgq8tdIAuOFrwLyr+Q==" saltValue="jA6jIeIU9mOUaROiSYPy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116413</v>
      </c>
      <c r="E3" s="142"/>
      <c r="F3" s="143">
        <v>52068</v>
      </c>
      <c r="G3" s="144"/>
      <c r="H3" s="145"/>
    </row>
    <row r="4" spans="1:8" x14ac:dyDescent="0.15">
      <c r="A4" s="146"/>
      <c r="B4" s="147"/>
      <c r="C4" s="148"/>
      <c r="D4" s="149">
        <v>90325</v>
      </c>
      <c r="E4" s="150"/>
      <c r="F4" s="151">
        <v>26936</v>
      </c>
      <c r="G4" s="152"/>
      <c r="H4" s="153"/>
    </row>
    <row r="5" spans="1:8" x14ac:dyDescent="0.15">
      <c r="A5" s="134" t="s">
        <v>525</v>
      </c>
      <c r="B5" s="139"/>
      <c r="C5" s="140"/>
      <c r="D5" s="141">
        <v>115681</v>
      </c>
      <c r="E5" s="142"/>
      <c r="F5" s="143">
        <v>47161</v>
      </c>
      <c r="G5" s="144"/>
      <c r="H5" s="145"/>
    </row>
    <row r="6" spans="1:8" x14ac:dyDescent="0.15">
      <c r="A6" s="146"/>
      <c r="B6" s="147"/>
      <c r="C6" s="148"/>
      <c r="D6" s="149">
        <v>90964</v>
      </c>
      <c r="E6" s="150"/>
      <c r="F6" s="151">
        <v>24595</v>
      </c>
      <c r="G6" s="152"/>
      <c r="H6" s="153"/>
    </row>
    <row r="7" spans="1:8" x14ac:dyDescent="0.15">
      <c r="A7" s="134" t="s">
        <v>526</v>
      </c>
      <c r="B7" s="139"/>
      <c r="C7" s="140"/>
      <c r="D7" s="141">
        <v>67737</v>
      </c>
      <c r="E7" s="142"/>
      <c r="F7" s="143">
        <v>43423</v>
      </c>
      <c r="G7" s="144"/>
      <c r="H7" s="145"/>
    </row>
    <row r="8" spans="1:8" x14ac:dyDescent="0.15">
      <c r="A8" s="146"/>
      <c r="B8" s="147"/>
      <c r="C8" s="148"/>
      <c r="D8" s="149">
        <v>51616</v>
      </c>
      <c r="E8" s="150"/>
      <c r="F8" s="151">
        <v>22207</v>
      </c>
      <c r="G8" s="152"/>
      <c r="H8" s="153"/>
    </row>
    <row r="9" spans="1:8" x14ac:dyDescent="0.15">
      <c r="A9" s="134" t="s">
        <v>527</v>
      </c>
      <c r="B9" s="139"/>
      <c r="C9" s="140"/>
      <c r="D9" s="141">
        <v>66134</v>
      </c>
      <c r="E9" s="142"/>
      <c r="F9" s="143">
        <v>45265</v>
      </c>
      <c r="G9" s="144"/>
      <c r="H9" s="145"/>
    </row>
    <row r="10" spans="1:8" x14ac:dyDescent="0.15">
      <c r="A10" s="146"/>
      <c r="B10" s="147"/>
      <c r="C10" s="148"/>
      <c r="D10" s="149">
        <v>50188</v>
      </c>
      <c r="E10" s="150"/>
      <c r="F10" s="151">
        <v>22600</v>
      </c>
      <c r="G10" s="152"/>
      <c r="H10" s="153"/>
    </row>
    <row r="11" spans="1:8" x14ac:dyDescent="0.15">
      <c r="A11" s="134" t="s">
        <v>528</v>
      </c>
      <c r="B11" s="139"/>
      <c r="C11" s="140"/>
      <c r="D11" s="141">
        <v>76508</v>
      </c>
      <c r="E11" s="142"/>
      <c r="F11" s="143">
        <v>54621</v>
      </c>
      <c r="G11" s="144"/>
      <c r="H11" s="145"/>
    </row>
    <row r="12" spans="1:8" x14ac:dyDescent="0.15">
      <c r="A12" s="146"/>
      <c r="B12" s="147"/>
      <c r="C12" s="154"/>
      <c r="D12" s="149">
        <v>61593</v>
      </c>
      <c r="E12" s="150"/>
      <c r="F12" s="151">
        <v>30892</v>
      </c>
      <c r="G12" s="152"/>
      <c r="H12" s="153"/>
    </row>
    <row r="13" spans="1:8" x14ac:dyDescent="0.15">
      <c r="A13" s="134"/>
      <c r="B13" s="139"/>
      <c r="C13" s="140"/>
      <c r="D13" s="141">
        <v>88495</v>
      </c>
      <c r="E13" s="142"/>
      <c r="F13" s="143">
        <v>48508</v>
      </c>
      <c r="G13" s="155"/>
      <c r="H13" s="145"/>
    </row>
    <row r="14" spans="1:8" x14ac:dyDescent="0.15">
      <c r="A14" s="146"/>
      <c r="B14" s="147"/>
      <c r="C14" s="148"/>
      <c r="D14" s="149">
        <v>68937</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0.55000000000000004</v>
      </c>
      <c r="C19" s="156">
        <f>ROUND(VALUE(SUBSTITUTE(実質収支比率等に係る経年分析!G$48,"▲","-")),2)</f>
        <v>6.2</v>
      </c>
      <c r="D19" s="156">
        <f>ROUND(VALUE(SUBSTITUTE(実質収支比率等に係る経年分析!H$48,"▲","-")),2)</f>
        <v>7.96</v>
      </c>
      <c r="E19" s="156">
        <f>ROUND(VALUE(SUBSTITUTE(実質収支比率等に係る経年分析!I$48,"▲","-")),2)</f>
        <v>5.93</v>
      </c>
      <c r="F19" s="156">
        <f>ROUND(VALUE(SUBSTITUTE(実質収支比率等に係る経年分析!J$48,"▲","-")),2)</f>
        <v>1.7</v>
      </c>
    </row>
    <row r="20" spans="1:11" x14ac:dyDescent="0.15">
      <c r="A20" s="156" t="s">
        <v>53</v>
      </c>
      <c r="B20" s="156">
        <f>ROUND(VALUE(SUBSTITUTE(実質収支比率等に係る経年分析!F$47,"▲","-")),2)</f>
        <v>24.27</v>
      </c>
      <c r="C20" s="156">
        <f>ROUND(VALUE(SUBSTITUTE(実質収支比率等に係る経年分析!G$47,"▲","-")),2)</f>
        <v>23.67</v>
      </c>
      <c r="D20" s="156">
        <f>ROUND(VALUE(SUBSTITUTE(実質収支比率等に係る経年分析!H$47,"▲","-")),2)</f>
        <v>27.57</v>
      </c>
      <c r="E20" s="156">
        <f>ROUND(VALUE(SUBSTITUTE(実質収支比率等に係る経年分析!I$47,"▲","-")),2)</f>
        <v>31.48</v>
      </c>
      <c r="F20" s="156">
        <f>ROUND(VALUE(SUBSTITUTE(実質収支比率等に係る経年分析!J$47,"▲","-")),2)</f>
        <v>33.78</v>
      </c>
    </row>
    <row r="21" spans="1:11" x14ac:dyDescent="0.15">
      <c r="A21" s="156" t="s">
        <v>54</v>
      </c>
      <c r="B21" s="156">
        <f>IF(ISNUMBER(VALUE(SUBSTITUTE(実質収支比率等に係る経年分析!F$49,"▲","-"))),ROUND(VALUE(SUBSTITUTE(実質収支比率等に係る経年分析!F$49,"▲","-")),2),NA())</f>
        <v>-3.72</v>
      </c>
      <c r="C21" s="156">
        <f>IF(ISNUMBER(VALUE(SUBSTITUTE(実質収支比率等に係る経年分析!G$49,"▲","-"))),ROUND(VALUE(SUBSTITUTE(実質収支比率等に係る経年分析!G$49,"▲","-")),2),NA())</f>
        <v>5.92</v>
      </c>
      <c r="D21" s="156">
        <f>IF(ISNUMBER(VALUE(SUBSTITUTE(実質収支比率等に係る経年分析!H$49,"▲","-"))),ROUND(VALUE(SUBSTITUTE(実質収支比率等に係る経年分析!H$49,"▲","-")),2),NA())</f>
        <v>4.8499999999999996</v>
      </c>
      <c r="E21" s="156">
        <f>IF(ISNUMBER(VALUE(SUBSTITUTE(実質収支比率等に係る経年分析!I$49,"▲","-"))),ROUND(VALUE(SUBSTITUTE(実質収支比率等に係る経年分析!I$49,"▲","-")),2),NA())</f>
        <v>2.04</v>
      </c>
      <c r="F21" s="156">
        <f>IF(ISNUMBER(VALUE(SUBSTITUTE(実質収支比率等に係る経年分析!J$49,"▲","-"))),ROUND(VALUE(SUBSTITUTE(実質収支比率等に係る経年分析!J$49,"▲","-")),2),NA())</f>
        <v>-1.19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0.03</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土地取得特別会計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0.06</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7.0000000000000007E-2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0.13</v>
      </c>
    </row>
    <row r="31" spans="1:11" x14ac:dyDescent="0.15">
      <c r="A31" s="157" t="str">
        <f>IF(連結実質赤字比率に係る赤字・黒字の構成分析!C$39="",NA(),連結実質赤字比率に係る赤字・黒字の構成分析!C$39)</f>
        <v>国民健康保険事業特別会計事業勘定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0.61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0.44</v>
      </c>
    </row>
    <row r="32" spans="1:11" x14ac:dyDescent="0.15">
      <c r="A32" s="157" t="str">
        <f>IF(連結実質赤字比率に係る赤字・黒字の構成分析!C$38="",NA(),連結実質赤字比率に係る赤字・黒字の構成分析!C$38)</f>
        <v>簡易水道事業特別会計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0.54</v>
      </c>
    </row>
    <row r="33" spans="1:16" x14ac:dyDescent="0.15">
      <c r="A33" s="157" t="str">
        <f>IF(連結実質赤字比率に係る赤字・黒字の構成分析!C$37="",NA(),連結実質赤字比率に係る赤字・黒字の構成分析!C$37)</f>
        <v>下水道事業特別会計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0.14000000000000001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0.77</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1.1200000000000001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0.42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6.15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7.91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5.87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1.62</v>
      </c>
    </row>
    <row r="36" spans="1:16" x14ac:dyDescent="0.15">
      <c r="A36" s="157" t="str">
        <f>IF(連結実質赤字比率に係る赤字・黒字の構成分析!C$34="",NA(),連結実質赤字比率に係る赤字・黒字の構成分析!C$34)</f>
        <v>水道事業特別会計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31.29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31.29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29.77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31.75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30.09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1375</v>
      </c>
      <c r="E42" s="158"/>
      <c r="F42" s="158"/>
      <c r="G42" s="158">
        <f>'実質公債費比率（分子）の構造'!L$52</f>
        <v>1280</v>
      </c>
      <c r="H42" s="158"/>
      <c r="I42" s="158"/>
      <c r="J42" s="158">
        <f>'実質公債費比率（分子）の構造'!M$52</f>
        <v>1289</v>
      </c>
      <c r="K42" s="158"/>
      <c r="L42" s="158"/>
      <c r="M42" s="158">
        <f>'実質公債費比率（分子）の構造'!N$52</f>
        <v>1269</v>
      </c>
      <c r="N42" s="158"/>
      <c r="O42" s="158"/>
      <c r="P42" s="158">
        <f>'実質公債費比率（分子）の構造'!O$52</f>
        <v>1279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123</v>
      </c>
      <c r="C45" s="158"/>
      <c r="D45" s="158"/>
      <c r="E45" s="158">
        <f>'実質公債費比率（分子）の構造'!L$49</f>
        <v>45</v>
      </c>
      <c r="F45" s="158"/>
      <c r="G45" s="158"/>
      <c r="H45" s="158">
        <f>'実質公債費比率（分子）の構造'!M$49</f>
        <v>47</v>
      </c>
      <c r="I45" s="158"/>
      <c r="J45" s="158"/>
      <c r="K45" s="158">
        <f>'実質公債費比率（分子）の構造'!N$49</f>
        <v>47</v>
      </c>
      <c r="L45" s="158"/>
      <c r="M45" s="158"/>
      <c r="N45" s="158">
        <f>'実質公債費比率（分子）の構造'!O$49</f>
        <v>46</v>
      </c>
      <c r="O45" s="158"/>
      <c r="P45" s="158"/>
    </row>
    <row r="46" spans="1:16" x14ac:dyDescent="0.15">
      <c r="A46" s="158" t="s">
        <v>64</v>
      </c>
      <c r="B46" s="158">
        <f>'実質公債費比率（分子）の構造'!K$48</f>
        <v>251</v>
      </c>
      <c r="C46" s="158"/>
      <c r="D46" s="158"/>
      <c r="E46" s="158">
        <f>'実質公債費比率（分子）の構造'!L$48</f>
        <v>247</v>
      </c>
      <c r="F46" s="158"/>
      <c r="G46" s="158"/>
      <c r="H46" s="158">
        <f>'実質公債費比率（分子）の構造'!M$48</f>
        <v>221</v>
      </c>
      <c r="I46" s="158"/>
      <c r="J46" s="158"/>
      <c r="K46" s="158">
        <f>'実質公債費比率（分子）の構造'!N$48</f>
        <v>170</v>
      </c>
      <c r="L46" s="158"/>
      <c r="M46" s="158"/>
      <c r="N46" s="158">
        <f>'実質公債費比率（分子）の構造'!O$48</f>
        <v>132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1564</v>
      </c>
      <c r="C49" s="158"/>
      <c r="D49" s="158"/>
      <c r="E49" s="158">
        <f>'実質公債費比率（分子）の構造'!L$45</f>
        <v>1508</v>
      </c>
      <c r="F49" s="158"/>
      <c r="G49" s="158"/>
      <c r="H49" s="158">
        <f>'実質公債費比率（分子）の構造'!M$45</f>
        <v>1511</v>
      </c>
      <c r="I49" s="158"/>
      <c r="J49" s="158"/>
      <c r="K49" s="158">
        <f>'実質公債費比率（分子）の構造'!N$45</f>
        <v>1540</v>
      </c>
      <c r="L49" s="158"/>
      <c r="M49" s="158"/>
      <c r="N49" s="158">
        <f>'実質公債費比率（分子）の構造'!O$45</f>
        <v>1610</v>
      </c>
      <c r="O49" s="158"/>
      <c r="P49" s="158"/>
    </row>
    <row r="50" spans="1:16" x14ac:dyDescent="0.15">
      <c r="A50" s="158" t="s">
        <v>67</v>
      </c>
      <c r="B50" s="158" t="e">
        <f>NA()</f>
        <v>#N/A</v>
      </c>
      <c r="C50" s="158">
        <f>IF(ISNUMBER('実質公債費比率（分子）の構造'!K$53),'実質公債費比率（分子）の構造'!K$53,NA())</f>
        <v>563</v>
      </c>
      <c r="D50" s="158" t="e">
        <f>NA()</f>
        <v>#N/A</v>
      </c>
      <c r="E50" s="158" t="e">
        <f>NA()</f>
        <v>#N/A</v>
      </c>
      <c r="F50" s="158">
        <f>IF(ISNUMBER('実質公債費比率（分子）の構造'!L$53),'実質公債費比率（分子）の構造'!L$53,NA())</f>
        <v>520</v>
      </c>
      <c r="G50" s="158" t="e">
        <f>NA()</f>
        <v>#N/A</v>
      </c>
      <c r="H50" s="158" t="e">
        <f>NA()</f>
        <v>#N/A</v>
      </c>
      <c r="I50" s="158">
        <f>IF(ISNUMBER('実質公債費比率（分子）の構造'!M$53),'実質公債費比率（分子）の構造'!M$53,NA())</f>
        <v>490</v>
      </c>
      <c r="J50" s="158" t="e">
        <f>NA()</f>
        <v>#N/A</v>
      </c>
      <c r="K50" s="158" t="e">
        <f>NA()</f>
        <v>#N/A</v>
      </c>
      <c r="L50" s="158">
        <f>IF(ISNUMBER('実質公債費比率（分子）の構造'!N$53),'実質公債費比率（分子）の構造'!N$53,NA())</f>
        <v>488</v>
      </c>
      <c r="M50" s="158" t="e">
        <f>NA()</f>
        <v>#N/A</v>
      </c>
      <c r="N50" s="158" t="e">
        <f>NA()</f>
        <v>#N/A</v>
      </c>
      <c r="O50" s="158">
        <f>IF(ISNUMBER('実質公債費比率（分子）の構造'!O$53),'実質公債費比率（分子）の構造'!O$53,NA())</f>
        <v>509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13447</v>
      </c>
      <c r="E56" s="157"/>
      <c r="F56" s="157"/>
      <c r="G56" s="157">
        <f>'将来負担比率（分子）の構造'!J$52</f>
        <v>12900</v>
      </c>
      <c r="H56" s="157"/>
      <c r="I56" s="157"/>
      <c r="J56" s="157">
        <f>'将来負担比率（分子）の構造'!K$52</f>
        <v>12290</v>
      </c>
      <c r="K56" s="157"/>
      <c r="L56" s="157"/>
      <c r="M56" s="157">
        <f>'将来負担比率（分子）の構造'!L$52</f>
        <v>11578</v>
      </c>
      <c r="N56" s="157"/>
      <c r="O56" s="157"/>
      <c r="P56" s="157">
        <f>'将来負担比率（分子）の構造'!M$52</f>
        <v>10922</v>
      </c>
    </row>
    <row r="57" spans="1:16" x14ac:dyDescent="0.15">
      <c r="A57" s="157" t="s">
        <v>42</v>
      </c>
      <c r="B57" s="157"/>
      <c r="C57" s="157"/>
      <c r="D57" s="157">
        <f>'将来負担比率（分子）の構造'!I$51</f>
        <v>733</v>
      </c>
      <c r="E57" s="157"/>
      <c r="F57" s="157"/>
      <c r="G57" s="157">
        <f>'将来負担比率（分子）の構造'!J$51</f>
        <v>727</v>
      </c>
      <c r="H57" s="157"/>
      <c r="I57" s="157"/>
      <c r="J57" s="157">
        <f>'将来負担比率（分子）の構造'!K$51</f>
        <v>788</v>
      </c>
      <c r="K57" s="157"/>
      <c r="L57" s="157"/>
      <c r="M57" s="157">
        <f>'将来負担比率（分子）の構造'!L$51</f>
        <v>815</v>
      </c>
      <c r="N57" s="157"/>
      <c r="O57" s="157"/>
      <c r="P57" s="157">
        <f>'将来負担比率（分子）の構造'!M$51</f>
        <v>960</v>
      </c>
    </row>
    <row r="58" spans="1:16" x14ac:dyDescent="0.15">
      <c r="A58" s="157" t="s">
        <v>41</v>
      </c>
      <c r="B58" s="157"/>
      <c r="C58" s="157"/>
      <c r="D58" s="157">
        <f>'将来負担比率（分子）の構造'!I$50</f>
        <v>4169</v>
      </c>
      <c r="E58" s="157"/>
      <c r="F58" s="157"/>
      <c r="G58" s="157">
        <f>'将来負担比率（分子）の構造'!J$50</f>
        <v>4414</v>
      </c>
      <c r="H58" s="157"/>
      <c r="I58" s="157"/>
      <c r="J58" s="157">
        <f>'将来負担比率（分子）の構造'!K$50</f>
        <v>4855</v>
      </c>
      <c r="K58" s="157"/>
      <c r="L58" s="157"/>
      <c r="M58" s="157">
        <f>'将来負担比率（分子）の構造'!L$50</f>
        <v>5297</v>
      </c>
      <c r="N58" s="157"/>
      <c r="O58" s="157"/>
      <c r="P58" s="157">
        <f>'将来負担比率（分子）の構造'!M$50</f>
        <v>5726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9</v>
      </c>
      <c r="C61" s="157"/>
      <c r="D61" s="157"/>
      <c r="E61" s="157">
        <f>'将来負担比率（分子）の構造'!J$46</f>
        <v>6</v>
      </c>
      <c r="F61" s="157"/>
      <c r="G61" s="157"/>
      <c r="H61" s="157">
        <f>'将来負担比率（分子）の構造'!K$46</f>
        <v>3</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1542</v>
      </c>
      <c r="C62" s="157"/>
      <c r="D62" s="157"/>
      <c r="E62" s="157">
        <f>'将来負担比率（分子）の構造'!J$45</f>
        <v>1528</v>
      </c>
      <c r="F62" s="157"/>
      <c r="G62" s="157"/>
      <c r="H62" s="157">
        <f>'将来負担比率（分子）の構造'!K$45</f>
        <v>1489</v>
      </c>
      <c r="I62" s="157"/>
      <c r="J62" s="157"/>
      <c r="K62" s="157">
        <f>'将来負担比率（分子）の構造'!L$45</f>
        <v>1526</v>
      </c>
      <c r="L62" s="157"/>
      <c r="M62" s="157"/>
      <c r="N62" s="157">
        <f>'将来負担比率（分子）の構造'!M$45</f>
        <v>1627</v>
      </c>
      <c r="O62" s="157"/>
      <c r="P62" s="157"/>
    </row>
    <row r="63" spans="1:16" x14ac:dyDescent="0.15">
      <c r="A63" s="157" t="s">
        <v>34</v>
      </c>
      <c r="B63" s="157">
        <f>'将来負担比率（分子）の構造'!I$44</f>
        <v>708</v>
      </c>
      <c r="C63" s="157"/>
      <c r="D63" s="157"/>
      <c r="E63" s="157">
        <f>'将来負担比率（分子）の構造'!J$44</f>
        <v>652</v>
      </c>
      <c r="F63" s="157"/>
      <c r="G63" s="157"/>
      <c r="H63" s="157">
        <f>'将来負担比率（分子）の構造'!K$44</f>
        <v>625</v>
      </c>
      <c r="I63" s="157"/>
      <c r="J63" s="157"/>
      <c r="K63" s="157">
        <f>'将来負担比率（分子）の構造'!L$44</f>
        <v>588</v>
      </c>
      <c r="L63" s="157"/>
      <c r="M63" s="157"/>
      <c r="N63" s="157">
        <f>'将来負担比率（分子）の構造'!M$44</f>
        <v>543</v>
      </c>
      <c r="O63" s="157"/>
      <c r="P63" s="157"/>
    </row>
    <row r="64" spans="1:16" x14ac:dyDescent="0.15">
      <c r="A64" s="157" t="s">
        <v>33</v>
      </c>
      <c r="B64" s="157">
        <f>'将来負担比率（分子）の構造'!I$43</f>
        <v>1758</v>
      </c>
      <c r="C64" s="157"/>
      <c r="D64" s="157"/>
      <c r="E64" s="157">
        <f>'将来負担比率（分子）の構造'!J$43</f>
        <v>1684</v>
      </c>
      <c r="F64" s="157"/>
      <c r="G64" s="157"/>
      <c r="H64" s="157">
        <f>'将来負担比率（分子）の構造'!K$43</f>
        <v>1563</v>
      </c>
      <c r="I64" s="157"/>
      <c r="J64" s="157"/>
      <c r="K64" s="157">
        <f>'将来負担比率（分子）の構造'!L$43</f>
        <v>1542</v>
      </c>
      <c r="L64" s="157"/>
      <c r="M64" s="157"/>
      <c r="N64" s="157">
        <f>'将来負担比率（分子）の構造'!M$43</f>
        <v>1585</v>
      </c>
      <c r="O64" s="157"/>
      <c r="P64" s="157"/>
    </row>
    <row r="65" spans="1:16" x14ac:dyDescent="0.15">
      <c r="A65" s="157" t="s">
        <v>32</v>
      </c>
      <c r="B65" s="157">
        <f>'将来負担比率（分子）の構造'!I$42</f>
        <v>796</v>
      </c>
      <c r="C65" s="157"/>
      <c r="D65" s="157"/>
      <c r="E65" s="157">
        <f>'将来負担比率（分子）の構造'!J$42</f>
        <v>444</v>
      </c>
      <c r="F65" s="157"/>
      <c r="G65" s="157"/>
      <c r="H65" s="157">
        <f>'将来負担比率（分子）の構造'!K$42</f>
        <v>399</v>
      </c>
      <c r="I65" s="157"/>
      <c r="J65" s="157"/>
      <c r="K65" s="157">
        <f>'将来負担比率（分子）の構造'!L$42</f>
        <v>354</v>
      </c>
      <c r="L65" s="157"/>
      <c r="M65" s="157"/>
      <c r="N65" s="157">
        <f>'将来負担比率（分子）の構造'!M$42</f>
        <v>308</v>
      </c>
      <c r="O65" s="157"/>
      <c r="P65" s="157"/>
    </row>
    <row r="66" spans="1:16" x14ac:dyDescent="0.15">
      <c r="A66" s="157" t="s">
        <v>31</v>
      </c>
      <c r="B66" s="157">
        <f>'将来負担比率（分子）の構造'!I$41</f>
        <v>16321</v>
      </c>
      <c r="C66" s="157"/>
      <c r="D66" s="157"/>
      <c r="E66" s="157">
        <f>'将来負担比率（分子）の構造'!J$41</f>
        <v>16727</v>
      </c>
      <c r="F66" s="157"/>
      <c r="G66" s="157"/>
      <c r="H66" s="157">
        <f>'将来負担比率（分子）の構造'!K$41</f>
        <v>16171</v>
      </c>
      <c r="I66" s="157"/>
      <c r="J66" s="157"/>
      <c r="K66" s="157">
        <f>'将来負担比率（分子）の構造'!L$41</f>
        <v>15278</v>
      </c>
      <c r="L66" s="157"/>
      <c r="M66" s="157"/>
      <c r="N66" s="157">
        <f>'将来負担比率（分子）の構造'!M$41</f>
        <v>14690</v>
      </c>
      <c r="O66" s="157"/>
      <c r="P66" s="157"/>
    </row>
    <row r="67" spans="1:16" x14ac:dyDescent="0.15">
      <c r="A67" s="157" t="s">
        <v>71</v>
      </c>
      <c r="B67" s="157" t="e">
        <f>NA()</f>
        <v>#N/A</v>
      </c>
      <c r="C67" s="157">
        <f>IF(ISNUMBER('将来負担比率（分子）の構造'!I$53), IF('将来負担比率（分子）の構造'!I$53 &lt; 0, 0, '将来負担比率（分子）の構造'!I$53), NA())</f>
        <v>2784</v>
      </c>
      <c r="D67" s="157" t="e">
        <f>NA()</f>
        <v>#N/A</v>
      </c>
      <c r="E67" s="157" t="e">
        <f>NA()</f>
        <v>#N/A</v>
      </c>
      <c r="F67" s="157">
        <f>IF(ISNUMBER('将来負担比率（分子）の構造'!J$53), IF('将来負担比率（分子）の構造'!J$53 &lt; 0, 0, '将来負担比率（分子）の構造'!J$53), NA())</f>
        <v>3001</v>
      </c>
      <c r="G67" s="157" t="e">
        <f>NA()</f>
        <v>#N/A</v>
      </c>
      <c r="H67" s="157" t="e">
        <f>NA()</f>
        <v>#N/A</v>
      </c>
      <c r="I67" s="157">
        <f>IF(ISNUMBER('将来負担比率（分子）の構造'!K$53), IF('将来負担比率（分子）の構造'!K$53 &lt; 0, 0, '将来負担比率（分子）の構造'!K$53), NA())</f>
        <v>2318</v>
      </c>
      <c r="J67" s="157" t="e">
        <f>NA()</f>
        <v>#N/A</v>
      </c>
      <c r="K67" s="157" t="e">
        <f>NA()</f>
        <v>#N/A</v>
      </c>
      <c r="L67" s="157">
        <f>IF(ISNUMBER('将来負担比率（分子）の構造'!L$53), IF('将来負担比率（分子）の構造'!L$53 &lt; 0, 0, '将来負担比率（分子）の構造'!L$53), NA())</f>
        <v>1598</v>
      </c>
      <c r="M67" s="157" t="e">
        <f>NA()</f>
        <v>#N/A</v>
      </c>
      <c r="N67" s="157" t="e">
        <f>NA()</f>
        <v>#N/A</v>
      </c>
      <c r="O67" s="157">
        <f>IF(ISNUMBER('将来負担比率（分子）の構造'!M$53), IF('将来負担比率（分子）の構造'!M$53 &lt; 0, 0, '将来負担比率（分子）の構造'!M$53), NA())</f>
        <v>1147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2040</v>
      </c>
      <c r="C72" s="161">
        <f>基金残高に係る経年分析!G55</f>
        <v>2339</v>
      </c>
      <c r="D72" s="161">
        <f>基金残高に係る経年分析!H55</f>
        <v>2561</v>
      </c>
    </row>
    <row r="73" spans="1:16" x14ac:dyDescent="0.15">
      <c r="A73" s="160" t="s">
        <v>74</v>
      </c>
      <c r="B73" s="161">
        <f>基金残高に係る経年分析!F56</f>
        <v>253</v>
      </c>
      <c r="C73" s="161">
        <f>基金残高に係る経年分析!G56</f>
        <v>312</v>
      </c>
      <c r="D73" s="161">
        <f>基金残高に係る経年分析!H56</f>
        <v>338</v>
      </c>
    </row>
    <row r="74" spans="1:16" x14ac:dyDescent="0.15">
      <c r="A74" s="160" t="s">
        <v>75</v>
      </c>
      <c r="B74" s="161">
        <f>基金残高に係る経年分析!F57</f>
        <v>2837</v>
      </c>
      <c r="C74" s="161">
        <f>基金残高に係る経年分析!G57</f>
        <v>2931</v>
      </c>
      <c r="D74" s="161">
        <f>基金残高に係る経年分析!H57</f>
        <v>3105</v>
      </c>
    </row>
  </sheetData>
  <sheetProtection algorithmName="SHA-512" hashValue="YTpQwmidmlevPHAFRfUcJQIZBbJZ2nWt3lXfEBiAdkjGMhdxHp41gk5njbj82jznWdc7nImmIGlteFny5O+PYQ==" saltValue="Ni00/wKzCdMwUj6G0+uB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3181701</v>
      </c>
      <c r="S5" s="664"/>
      <c r="T5" s="664"/>
      <c r="U5" s="664"/>
      <c r="V5" s="664"/>
      <c r="W5" s="664"/>
      <c r="X5" s="664"/>
      <c r="Y5" s="689"/>
      <c r="Z5" s="702">
        <v>22.3</v>
      </c>
      <c r="AA5" s="702"/>
      <c r="AB5" s="702"/>
      <c r="AC5" s="702"/>
      <c r="AD5" s="703">
        <v>3051835</v>
      </c>
      <c r="AE5" s="703"/>
      <c r="AF5" s="703"/>
      <c r="AG5" s="703"/>
      <c r="AH5" s="703"/>
      <c r="AI5" s="703"/>
      <c r="AJ5" s="703"/>
      <c r="AK5" s="703"/>
      <c r="AL5" s="690">
        <v>39</v>
      </c>
      <c r="AM5" s="672"/>
      <c r="AN5" s="672"/>
      <c r="AO5" s="691"/>
      <c r="AP5" s="666" t="s">
        <v>217</v>
      </c>
      <c r="AQ5" s="667"/>
      <c r="AR5" s="667"/>
      <c r="AS5" s="667"/>
      <c r="AT5" s="667"/>
      <c r="AU5" s="667"/>
      <c r="AV5" s="667"/>
      <c r="AW5" s="667"/>
      <c r="AX5" s="667"/>
      <c r="AY5" s="667"/>
      <c r="AZ5" s="667"/>
      <c r="BA5" s="667"/>
      <c r="BB5" s="667"/>
      <c r="BC5" s="667"/>
      <c r="BD5" s="667"/>
      <c r="BE5" s="667"/>
      <c r="BF5" s="668"/>
      <c r="BG5" s="608">
        <v>2875676</v>
      </c>
      <c r="BH5" s="609"/>
      <c r="BI5" s="609"/>
      <c r="BJ5" s="609"/>
      <c r="BK5" s="609"/>
      <c r="BL5" s="609"/>
      <c r="BM5" s="609"/>
      <c r="BN5" s="610"/>
      <c r="BO5" s="646">
        <v>90.4</v>
      </c>
      <c r="BP5" s="646"/>
      <c r="BQ5" s="646"/>
      <c r="BR5" s="646"/>
      <c r="BS5" s="647" t="s">
        <v>122</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171268</v>
      </c>
      <c r="S6" s="609"/>
      <c r="T6" s="609"/>
      <c r="U6" s="609"/>
      <c r="V6" s="609"/>
      <c r="W6" s="609"/>
      <c r="X6" s="609"/>
      <c r="Y6" s="610"/>
      <c r="Z6" s="646">
        <v>1.2</v>
      </c>
      <c r="AA6" s="646"/>
      <c r="AB6" s="646"/>
      <c r="AC6" s="646"/>
      <c r="AD6" s="647">
        <v>171268</v>
      </c>
      <c r="AE6" s="647"/>
      <c r="AF6" s="647"/>
      <c r="AG6" s="647"/>
      <c r="AH6" s="647"/>
      <c r="AI6" s="647"/>
      <c r="AJ6" s="647"/>
      <c r="AK6" s="647"/>
      <c r="AL6" s="611">
        <v>2.2000000000000002</v>
      </c>
      <c r="AM6" s="612"/>
      <c r="AN6" s="612"/>
      <c r="AO6" s="648"/>
      <c r="AP6" s="605" t="s">
        <v>222</v>
      </c>
      <c r="AQ6" s="606"/>
      <c r="AR6" s="606"/>
      <c r="AS6" s="606"/>
      <c r="AT6" s="606"/>
      <c r="AU6" s="606"/>
      <c r="AV6" s="606"/>
      <c r="AW6" s="606"/>
      <c r="AX6" s="606"/>
      <c r="AY6" s="606"/>
      <c r="AZ6" s="606"/>
      <c r="BA6" s="606"/>
      <c r="BB6" s="606"/>
      <c r="BC6" s="606"/>
      <c r="BD6" s="606"/>
      <c r="BE6" s="606"/>
      <c r="BF6" s="607"/>
      <c r="BG6" s="608">
        <v>2875676</v>
      </c>
      <c r="BH6" s="609"/>
      <c r="BI6" s="609"/>
      <c r="BJ6" s="609"/>
      <c r="BK6" s="609"/>
      <c r="BL6" s="609"/>
      <c r="BM6" s="609"/>
      <c r="BN6" s="610"/>
      <c r="BO6" s="646">
        <v>90.4</v>
      </c>
      <c r="BP6" s="646"/>
      <c r="BQ6" s="646"/>
      <c r="BR6" s="646"/>
      <c r="BS6" s="647" t="s">
        <v>122</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90936</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90836</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1211</v>
      </c>
      <c r="S7" s="609"/>
      <c r="T7" s="609"/>
      <c r="U7" s="609"/>
      <c r="V7" s="609"/>
      <c r="W7" s="609"/>
      <c r="X7" s="609"/>
      <c r="Y7" s="610"/>
      <c r="Z7" s="646">
        <v>0</v>
      </c>
      <c r="AA7" s="646"/>
      <c r="AB7" s="646"/>
      <c r="AC7" s="646"/>
      <c r="AD7" s="647">
        <v>1211</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930546</v>
      </c>
      <c r="BH7" s="609"/>
      <c r="BI7" s="609"/>
      <c r="BJ7" s="609"/>
      <c r="BK7" s="609"/>
      <c r="BL7" s="609"/>
      <c r="BM7" s="609"/>
      <c r="BN7" s="610"/>
      <c r="BO7" s="646">
        <v>29.2</v>
      </c>
      <c r="BP7" s="646"/>
      <c r="BQ7" s="646"/>
      <c r="BR7" s="646"/>
      <c r="BS7" s="647" t="s">
        <v>122</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2527118</v>
      </c>
      <c r="CS7" s="609"/>
      <c r="CT7" s="609"/>
      <c r="CU7" s="609"/>
      <c r="CV7" s="609"/>
      <c r="CW7" s="609"/>
      <c r="CX7" s="609"/>
      <c r="CY7" s="610"/>
      <c r="CZ7" s="646">
        <v>18</v>
      </c>
      <c r="DA7" s="646"/>
      <c r="DB7" s="646"/>
      <c r="DC7" s="646"/>
      <c r="DD7" s="614">
        <v>155661</v>
      </c>
      <c r="DE7" s="609"/>
      <c r="DF7" s="609"/>
      <c r="DG7" s="609"/>
      <c r="DH7" s="609"/>
      <c r="DI7" s="609"/>
      <c r="DJ7" s="609"/>
      <c r="DK7" s="609"/>
      <c r="DL7" s="609"/>
      <c r="DM7" s="609"/>
      <c r="DN7" s="609"/>
      <c r="DO7" s="609"/>
      <c r="DP7" s="610"/>
      <c r="DQ7" s="614">
        <v>1322931</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28519</v>
      </c>
      <c r="S8" s="609"/>
      <c r="T8" s="609"/>
      <c r="U8" s="609"/>
      <c r="V8" s="609"/>
      <c r="W8" s="609"/>
      <c r="X8" s="609"/>
      <c r="Y8" s="610"/>
      <c r="Z8" s="646">
        <v>0.2</v>
      </c>
      <c r="AA8" s="646"/>
      <c r="AB8" s="646"/>
      <c r="AC8" s="646"/>
      <c r="AD8" s="647">
        <v>28519</v>
      </c>
      <c r="AE8" s="647"/>
      <c r="AF8" s="647"/>
      <c r="AG8" s="647"/>
      <c r="AH8" s="647"/>
      <c r="AI8" s="647"/>
      <c r="AJ8" s="647"/>
      <c r="AK8" s="647"/>
      <c r="AL8" s="611">
        <v>0.4</v>
      </c>
      <c r="AM8" s="612"/>
      <c r="AN8" s="612"/>
      <c r="AO8" s="648"/>
      <c r="AP8" s="605" t="s">
        <v>228</v>
      </c>
      <c r="AQ8" s="606"/>
      <c r="AR8" s="606"/>
      <c r="AS8" s="606"/>
      <c r="AT8" s="606"/>
      <c r="AU8" s="606"/>
      <c r="AV8" s="606"/>
      <c r="AW8" s="606"/>
      <c r="AX8" s="606"/>
      <c r="AY8" s="606"/>
      <c r="AZ8" s="606"/>
      <c r="BA8" s="606"/>
      <c r="BB8" s="606"/>
      <c r="BC8" s="606"/>
      <c r="BD8" s="606"/>
      <c r="BE8" s="606"/>
      <c r="BF8" s="607"/>
      <c r="BG8" s="608">
        <v>35839</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4240951</v>
      </c>
      <c r="CS8" s="609"/>
      <c r="CT8" s="609"/>
      <c r="CU8" s="609"/>
      <c r="CV8" s="609"/>
      <c r="CW8" s="609"/>
      <c r="CX8" s="609"/>
      <c r="CY8" s="610"/>
      <c r="CZ8" s="646">
        <v>30.2</v>
      </c>
      <c r="DA8" s="646"/>
      <c r="DB8" s="646"/>
      <c r="DC8" s="646"/>
      <c r="DD8" s="614">
        <v>129051</v>
      </c>
      <c r="DE8" s="609"/>
      <c r="DF8" s="609"/>
      <c r="DG8" s="609"/>
      <c r="DH8" s="609"/>
      <c r="DI8" s="609"/>
      <c r="DJ8" s="609"/>
      <c r="DK8" s="609"/>
      <c r="DL8" s="609"/>
      <c r="DM8" s="609"/>
      <c r="DN8" s="609"/>
      <c r="DO8" s="609"/>
      <c r="DP8" s="610"/>
      <c r="DQ8" s="614">
        <v>2491776</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33601</v>
      </c>
      <c r="S9" s="609"/>
      <c r="T9" s="609"/>
      <c r="U9" s="609"/>
      <c r="V9" s="609"/>
      <c r="W9" s="609"/>
      <c r="X9" s="609"/>
      <c r="Y9" s="610"/>
      <c r="Z9" s="646">
        <v>0.2</v>
      </c>
      <c r="AA9" s="646"/>
      <c r="AB9" s="646"/>
      <c r="AC9" s="646"/>
      <c r="AD9" s="647">
        <v>33601</v>
      </c>
      <c r="AE9" s="647"/>
      <c r="AF9" s="647"/>
      <c r="AG9" s="647"/>
      <c r="AH9" s="647"/>
      <c r="AI9" s="647"/>
      <c r="AJ9" s="647"/>
      <c r="AK9" s="647"/>
      <c r="AL9" s="611">
        <v>0.4</v>
      </c>
      <c r="AM9" s="612"/>
      <c r="AN9" s="612"/>
      <c r="AO9" s="648"/>
      <c r="AP9" s="605" t="s">
        <v>231</v>
      </c>
      <c r="AQ9" s="606"/>
      <c r="AR9" s="606"/>
      <c r="AS9" s="606"/>
      <c r="AT9" s="606"/>
      <c r="AU9" s="606"/>
      <c r="AV9" s="606"/>
      <c r="AW9" s="606"/>
      <c r="AX9" s="606"/>
      <c r="AY9" s="606"/>
      <c r="AZ9" s="606"/>
      <c r="BA9" s="606"/>
      <c r="BB9" s="606"/>
      <c r="BC9" s="606"/>
      <c r="BD9" s="606"/>
      <c r="BE9" s="606"/>
      <c r="BF9" s="607"/>
      <c r="BG9" s="608">
        <v>715865</v>
      </c>
      <c r="BH9" s="609"/>
      <c r="BI9" s="609"/>
      <c r="BJ9" s="609"/>
      <c r="BK9" s="609"/>
      <c r="BL9" s="609"/>
      <c r="BM9" s="609"/>
      <c r="BN9" s="610"/>
      <c r="BO9" s="646">
        <v>22.5</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2005225</v>
      </c>
      <c r="CS9" s="609"/>
      <c r="CT9" s="609"/>
      <c r="CU9" s="609"/>
      <c r="CV9" s="609"/>
      <c r="CW9" s="609"/>
      <c r="CX9" s="609"/>
      <c r="CY9" s="610"/>
      <c r="CZ9" s="646">
        <v>14.3</v>
      </c>
      <c r="DA9" s="646"/>
      <c r="DB9" s="646"/>
      <c r="DC9" s="646"/>
      <c r="DD9" s="614">
        <v>450315</v>
      </c>
      <c r="DE9" s="609"/>
      <c r="DF9" s="609"/>
      <c r="DG9" s="609"/>
      <c r="DH9" s="609"/>
      <c r="DI9" s="609"/>
      <c r="DJ9" s="609"/>
      <c r="DK9" s="609"/>
      <c r="DL9" s="609"/>
      <c r="DM9" s="609"/>
      <c r="DN9" s="609"/>
      <c r="DO9" s="609"/>
      <c r="DP9" s="610"/>
      <c r="DQ9" s="614">
        <v>1384060</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119451</v>
      </c>
      <c r="BH10" s="609"/>
      <c r="BI10" s="609"/>
      <c r="BJ10" s="609"/>
      <c r="BK10" s="609"/>
      <c r="BL10" s="609"/>
      <c r="BM10" s="609"/>
      <c r="BN10" s="610"/>
      <c r="BO10" s="646">
        <v>3.8</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6</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6</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536058</v>
      </c>
      <c r="S11" s="609"/>
      <c r="T11" s="609"/>
      <c r="U11" s="609"/>
      <c r="V11" s="609"/>
      <c r="W11" s="609"/>
      <c r="X11" s="609"/>
      <c r="Y11" s="610"/>
      <c r="Z11" s="611">
        <v>3.8</v>
      </c>
      <c r="AA11" s="612"/>
      <c r="AB11" s="612"/>
      <c r="AC11" s="613"/>
      <c r="AD11" s="614">
        <v>536058</v>
      </c>
      <c r="AE11" s="609"/>
      <c r="AF11" s="609"/>
      <c r="AG11" s="609"/>
      <c r="AH11" s="609"/>
      <c r="AI11" s="609"/>
      <c r="AJ11" s="609"/>
      <c r="AK11" s="610"/>
      <c r="AL11" s="611">
        <v>6.8</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59391</v>
      </c>
      <c r="BH11" s="609"/>
      <c r="BI11" s="609"/>
      <c r="BJ11" s="609"/>
      <c r="BK11" s="609"/>
      <c r="BL11" s="609"/>
      <c r="BM11" s="609"/>
      <c r="BN11" s="610"/>
      <c r="BO11" s="646">
        <v>1.9</v>
      </c>
      <c r="BP11" s="646"/>
      <c r="BQ11" s="646"/>
      <c r="BR11" s="646"/>
      <c r="BS11" s="647" t="s">
        <v>122</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605202</v>
      </c>
      <c r="CS11" s="609"/>
      <c r="CT11" s="609"/>
      <c r="CU11" s="609"/>
      <c r="CV11" s="609"/>
      <c r="CW11" s="609"/>
      <c r="CX11" s="609"/>
      <c r="CY11" s="610"/>
      <c r="CZ11" s="646">
        <v>4.3</v>
      </c>
      <c r="DA11" s="646"/>
      <c r="DB11" s="646"/>
      <c r="DC11" s="646"/>
      <c r="DD11" s="614">
        <v>153857</v>
      </c>
      <c r="DE11" s="609"/>
      <c r="DF11" s="609"/>
      <c r="DG11" s="609"/>
      <c r="DH11" s="609"/>
      <c r="DI11" s="609"/>
      <c r="DJ11" s="609"/>
      <c r="DK11" s="609"/>
      <c r="DL11" s="609"/>
      <c r="DM11" s="609"/>
      <c r="DN11" s="609"/>
      <c r="DO11" s="609"/>
      <c r="DP11" s="610"/>
      <c r="DQ11" s="614">
        <v>317724</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8604</v>
      </c>
      <c r="S12" s="609"/>
      <c r="T12" s="609"/>
      <c r="U12" s="609"/>
      <c r="V12" s="609"/>
      <c r="W12" s="609"/>
      <c r="X12" s="609"/>
      <c r="Y12" s="610"/>
      <c r="Z12" s="646">
        <v>0.1</v>
      </c>
      <c r="AA12" s="646"/>
      <c r="AB12" s="646"/>
      <c r="AC12" s="646"/>
      <c r="AD12" s="647">
        <v>8604</v>
      </c>
      <c r="AE12" s="647"/>
      <c r="AF12" s="647"/>
      <c r="AG12" s="647"/>
      <c r="AH12" s="647"/>
      <c r="AI12" s="647"/>
      <c r="AJ12" s="647"/>
      <c r="AK12" s="647"/>
      <c r="AL12" s="611">
        <v>0.1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1706058</v>
      </c>
      <c r="BH12" s="609"/>
      <c r="BI12" s="609"/>
      <c r="BJ12" s="609"/>
      <c r="BK12" s="609"/>
      <c r="BL12" s="609"/>
      <c r="BM12" s="609"/>
      <c r="BN12" s="610"/>
      <c r="BO12" s="646">
        <v>53.6</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441529</v>
      </c>
      <c r="CS12" s="609"/>
      <c r="CT12" s="609"/>
      <c r="CU12" s="609"/>
      <c r="CV12" s="609"/>
      <c r="CW12" s="609"/>
      <c r="CX12" s="609"/>
      <c r="CY12" s="610"/>
      <c r="CZ12" s="646">
        <v>3.1</v>
      </c>
      <c r="DA12" s="646"/>
      <c r="DB12" s="646"/>
      <c r="DC12" s="646"/>
      <c r="DD12" s="614">
        <v>32868</v>
      </c>
      <c r="DE12" s="609"/>
      <c r="DF12" s="609"/>
      <c r="DG12" s="609"/>
      <c r="DH12" s="609"/>
      <c r="DI12" s="609"/>
      <c r="DJ12" s="609"/>
      <c r="DK12" s="609"/>
      <c r="DL12" s="609"/>
      <c r="DM12" s="609"/>
      <c r="DN12" s="609"/>
      <c r="DO12" s="609"/>
      <c r="DP12" s="610"/>
      <c r="DQ12" s="614">
        <v>288945</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1690601</v>
      </c>
      <c r="BH13" s="609"/>
      <c r="BI13" s="609"/>
      <c r="BJ13" s="609"/>
      <c r="BK13" s="609"/>
      <c r="BL13" s="609"/>
      <c r="BM13" s="609"/>
      <c r="BN13" s="610"/>
      <c r="BO13" s="646">
        <v>53.1</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654695</v>
      </c>
      <c r="CS13" s="609"/>
      <c r="CT13" s="609"/>
      <c r="CU13" s="609"/>
      <c r="CV13" s="609"/>
      <c r="CW13" s="609"/>
      <c r="CX13" s="609"/>
      <c r="CY13" s="610"/>
      <c r="CZ13" s="646">
        <v>4.7</v>
      </c>
      <c r="DA13" s="646"/>
      <c r="DB13" s="646"/>
      <c r="DC13" s="646"/>
      <c r="DD13" s="614">
        <v>284506</v>
      </c>
      <c r="DE13" s="609"/>
      <c r="DF13" s="609"/>
      <c r="DG13" s="609"/>
      <c r="DH13" s="609"/>
      <c r="DI13" s="609"/>
      <c r="DJ13" s="609"/>
      <c r="DK13" s="609"/>
      <c r="DL13" s="609"/>
      <c r="DM13" s="609"/>
      <c r="DN13" s="609"/>
      <c r="DO13" s="609"/>
      <c r="DP13" s="610"/>
      <c r="DQ13" s="614">
        <v>395689</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98173</v>
      </c>
      <c r="BH14" s="609"/>
      <c r="BI14" s="609"/>
      <c r="BJ14" s="609"/>
      <c r="BK14" s="609"/>
      <c r="BL14" s="609"/>
      <c r="BM14" s="609"/>
      <c r="BN14" s="610"/>
      <c r="BO14" s="646">
        <v>3.1</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1070562</v>
      </c>
      <c r="CS14" s="609"/>
      <c r="CT14" s="609"/>
      <c r="CU14" s="609"/>
      <c r="CV14" s="609"/>
      <c r="CW14" s="609"/>
      <c r="CX14" s="609"/>
      <c r="CY14" s="610"/>
      <c r="CZ14" s="646">
        <v>7.6</v>
      </c>
      <c r="DA14" s="646"/>
      <c r="DB14" s="646"/>
      <c r="DC14" s="646"/>
      <c r="DD14" s="614">
        <v>293559</v>
      </c>
      <c r="DE14" s="609"/>
      <c r="DF14" s="609"/>
      <c r="DG14" s="609"/>
      <c r="DH14" s="609"/>
      <c r="DI14" s="609"/>
      <c r="DJ14" s="609"/>
      <c r="DK14" s="609"/>
      <c r="DL14" s="609"/>
      <c r="DM14" s="609"/>
      <c r="DN14" s="609"/>
      <c r="DO14" s="609"/>
      <c r="DP14" s="610"/>
      <c r="DQ14" s="614">
        <v>619946</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13917</v>
      </c>
      <c r="S15" s="609"/>
      <c r="T15" s="609"/>
      <c r="U15" s="609"/>
      <c r="V15" s="609"/>
      <c r="W15" s="609"/>
      <c r="X15" s="609"/>
      <c r="Y15" s="610"/>
      <c r="Z15" s="646">
        <v>0.1</v>
      </c>
      <c r="AA15" s="646"/>
      <c r="AB15" s="646"/>
      <c r="AC15" s="646"/>
      <c r="AD15" s="647">
        <v>13917</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140899</v>
      </c>
      <c r="BH15" s="609"/>
      <c r="BI15" s="609"/>
      <c r="BJ15" s="609"/>
      <c r="BK15" s="609"/>
      <c r="BL15" s="609"/>
      <c r="BM15" s="609"/>
      <c r="BN15" s="610"/>
      <c r="BO15" s="646">
        <v>4.4000000000000004</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784975</v>
      </c>
      <c r="CS15" s="609"/>
      <c r="CT15" s="609"/>
      <c r="CU15" s="609"/>
      <c r="CV15" s="609"/>
      <c r="CW15" s="609"/>
      <c r="CX15" s="609"/>
      <c r="CY15" s="610"/>
      <c r="CZ15" s="646">
        <v>5.6</v>
      </c>
      <c r="DA15" s="646"/>
      <c r="DB15" s="646"/>
      <c r="DC15" s="646"/>
      <c r="DD15" s="614">
        <v>11451</v>
      </c>
      <c r="DE15" s="609"/>
      <c r="DF15" s="609"/>
      <c r="DG15" s="609"/>
      <c r="DH15" s="609"/>
      <c r="DI15" s="609"/>
      <c r="DJ15" s="609"/>
      <c r="DK15" s="609"/>
      <c r="DL15" s="609"/>
      <c r="DM15" s="609"/>
      <c r="DN15" s="609"/>
      <c r="DO15" s="609"/>
      <c r="DP15" s="610"/>
      <c r="DQ15" s="614">
        <v>656737</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40590</v>
      </c>
      <c r="S16" s="609"/>
      <c r="T16" s="609"/>
      <c r="U16" s="609"/>
      <c r="V16" s="609"/>
      <c r="W16" s="609"/>
      <c r="X16" s="609"/>
      <c r="Y16" s="610"/>
      <c r="Z16" s="646">
        <v>0.3</v>
      </c>
      <c r="AA16" s="646"/>
      <c r="AB16" s="646"/>
      <c r="AC16" s="646"/>
      <c r="AD16" s="647">
        <v>40590</v>
      </c>
      <c r="AE16" s="647"/>
      <c r="AF16" s="647"/>
      <c r="AG16" s="647"/>
      <c r="AH16" s="647"/>
      <c r="AI16" s="647"/>
      <c r="AJ16" s="647"/>
      <c r="AK16" s="647"/>
      <c r="AL16" s="611">
        <v>0.5</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30115</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3202</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89923</v>
      </c>
      <c r="S17" s="609"/>
      <c r="T17" s="609"/>
      <c r="U17" s="609"/>
      <c r="V17" s="609"/>
      <c r="W17" s="609"/>
      <c r="X17" s="609"/>
      <c r="Y17" s="610"/>
      <c r="Z17" s="646">
        <v>0.6</v>
      </c>
      <c r="AA17" s="646"/>
      <c r="AB17" s="646"/>
      <c r="AC17" s="646"/>
      <c r="AD17" s="647">
        <v>89923</v>
      </c>
      <c r="AE17" s="647"/>
      <c r="AF17" s="647"/>
      <c r="AG17" s="647"/>
      <c r="AH17" s="647"/>
      <c r="AI17" s="647"/>
      <c r="AJ17" s="647"/>
      <c r="AK17" s="647"/>
      <c r="AL17" s="611">
        <v>1.1000000000000001</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1589986</v>
      </c>
      <c r="CS17" s="609"/>
      <c r="CT17" s="609"/>
      <c r="CU17" s="609"/>
      <c r="CV17" s="609"/>
      <c r="CW17" s="609"/>
      <c r="CX17" s="609"/>
      <c r="CY17" s="610"/>
      <c r="CZ17" s="646">
        <v>11.3</v>
      </c>
      <c r="DA17" s="646"/>
      <c r="DB17" s="646"/>
      <c r="DC17" s="646"/>
      <c r="DD17" s="614" t="s">
        <v>122</v>
      </c>
      <c r="DE17" s="609"/>
      <c r="DF17" s="609"/>
      <c r="DG17" s="609"/>
      <c r="DH17" s="609"/>
      <c r="DI17" s="609"/>
      <c r="DJ17" s="609"/>
      <c r="DK17" s="609"/>
      <c r="DL17" s="609"/>
      <c r="DM17" s="609"/>
      <c r="DN17" s="609"/>
      <c r="DO17" s="609"/>
      <c r="DP17" s="610"/>
      <c r="DQ17" s="614">
        <v>1571111</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13827</v>
      </c>
      <c r="S18" s="609"/>
      <c r="T18" s="609"/>
      <c r="U18" s="609"/>
      <c r="V18" s="609"/>
      <c r="W18" s="609"/>
      <c r="X18" s="609"/>
      <c r="Y18" s="610"/>
      <c r="Z18" s="646">
        <v>0.1</v>
      </c>
      <c r="AA18" s="646"/>
      <c r="AB18" s="646"/>
      <c r="AC18" s="646"/>
      <c r="AD18" s="647">
        <v>13827</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75924</v>
      </c>
      <c r="S19" s="609"/>
      <c r="T19" s="609"/>
      <c r="U19" s="609"/>
      <c r="V19" s="609"/>
      <c r="W19" s="609"/>
      <c r="X19" s="609"/>
      <c r="Y19" s="610"/>
      <c r="Z19" s="646">
        <v>0.5</v>
      </c>
      <c r="AA19" s="646"/>
      <c r="AB19" s="646"/>
      <c r="AC19" s="646"/>
      <c r="AD19" s="647">
        <v>75924</v>
      </c>
      <c r="AE19" s="647"/>
      <c r="AF19" s="647"/>
      <c r="AG19" s="647"/>
      <c r="AH19" s="647"/>
      <c r="AI19" s="647"/>
      <c r="AJ19" s="647"/>
      <c r="AK19" s="647"/>
      <c r="AL19" s="611">
        <v>1</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306025</v>
      </c>
      <c r="BH19" s="609"/>
      <c r="BI19" s="609"/>
      <c r="BJ19" s="609"/>
      <c r="BK19" s="609"/>
      <c r="BL19" s="609"/>
      <c r="BM19" s="609"/>
      <c r="BN19" s="610"/>
      <c r="BO19" s="646">
        <v>9.6</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172</v>
      </c>
      <c r="S20" s="609"/>
      <c r="T20" s="609"/>
      <c r="U20" s="609"/>
      <c r="V20" s="609"/>
      <c r="W20" s="609"/>
      <c r="X20" s="609"/>
      <c r="Y20" s="610"/>
      <c r="Z20" s="646">
        <v>0</v>
      </c>
      <c r="AA20" s="646"/>
      <c r="AB20" s="646"/>
      <c r="AC20" s="646"/>
      <c r="AD20" s="647">
        <v>172</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306025</v>
      </c>
      <c r="BH20" s="609"/>
      <c r="BI20" s="609"/>
      <c r="BJ20" s="609"/>
      <c r="BK20" s="609"/>
      <c r="BL20" s="609"/>
      <c r="BM20" s="609"/>
      <c r="BN20" s="610"/>
      <c r="BO20" s="646">
        <v>9.6</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14041300</v>
      </c>
      <c r="CS20" s="609"/>
      <c r="CT20" s="609"/>
      <c r="CU20" s="609"/>
      <c r="CV20" s="609"/>
      <c r="CW20" s="609"/>
      <c r="CX20" s="609"/>
      <c r="CY20" s="610"/>
      <c r="CZ20" s="646">
        <v>100</v>
      </c>
      <c r="DA20" s="646"/>
      <c r="DB20" s="646"/>
      <c r="DC20" s="646"/>
      <c r="DD20" s="614">
        <v>1511268</v>
      </c>
      <c r="DE20" s="609"/>
      <c r="DF20" s="609"/>
      <c r="DG20" s="609"/>
      <c r="DH20" s="609"/>
      <c r="DI20" s="609"/>
      <c r="DJ20" s="609"/>
      <c r="DK20" s="609"/>
      <c r="DL20" s="609"/>
      <c r="DM20" s="609"/>
      <c r="DN20" s="609"/>
      <c r="DO20" s="609"/>
      <c r="DP20" s="610"/>
      <c r="DQ20" s="614">
        <v>9142963</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4366868</v>
      </c>
      <c r="S21" s="609"/>
      <c r="T21" s="609"/>
      <c r="U21" s="609"/>
      <c r="V21" s="609"/>
      <c r="W21" s="609"/>
      <c r="X21" s="609"/>
      <c r="Y21" s="610"/>
      <c r="Z21" s="646">
        <v>30.6</v>
      </c>
      <c r="AA21" s="646"/>
      <c r="AB21" s="646"/>
      <c r="AC21" s="646"/>
      <c r="AD21" s="647">
        <v>3816721</v>
      </c>
      <c r="AE21" s="647"/>
      <c r="AF21" s="647"/>
      <c r="AG21" s="647"/>
      <c r="AH21" s="647"/>
      <c r="AI21" s="647"/>
      <c r="AJ21" s="647"/>
      <c r="AK21" s="647"/>
      <c r="AL21" s="611">
        <v>48.8</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176159</v>
      </c>
      <c r="BH21" s="609"/>
      <c r="BI21" s="609"/>
      <c r="BJ21" s="609"/>
      <c r="BK21" s="609"/>
      <c r="BL21" s="609"/>
      <c r="BM21" s="609"/>
      <c r="BN21" s="610"/>
      <c r="BO21" s="646">
        <v>5.5</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3816721</v>
      </c>
      <c r="S22" s="609"/>
      <c r="T22" s="609"/>
      <c r="U22" s="609"/>
      <c r="V22" s="609"/>
      <c r="W22" s="609"/>
      <c r="X22" s="609"/>
      <c r="Y22" s="610"/>
      <c r="Z22" s="646">
        <v>26.7</v>
      </c>
      <c r="AA22" s="646"/>
      <c r="AB22" s="646"/>
      <c r="AC22" s="646"/>
      <c r="AD22" s="647">
        <v>3816721</v>
      </c>
      <c r="AE22" s="647"/>
      <c r="AF22" s="647"/>
      <c r="AG22" s="647"/>
      <c r="AH22" s="647"/>
      <c r="AI22" s="647"/>
      <c r="AJ22" s="647"/>
      <c r="AK22" s="647"/>
      <c r="AL22" s="611">
        <v>48.8</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550147</v>
      </c>
      <c r="S23" s="609"/>
      <c r="T23" s="609"/>
      <c r="U23" s="609"/>
      <c r="V23" s="609"/>
      <c r="W23" s="609"/>
      <c r="X23" s="609"/>
      <c r="Y23" s="610"/>
      <c r="Z23" s="646">
        <v>3.9</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v>129866</v>
      </c>
      <c r="BH23" s="609"/>
      <c r="BI23" s="609"/>
      <c r="BJ23" s="609"/>
      <c r="BK23" s="609"/>
      <c r="BL23" s="609"/>
      <c r="BM23" s="609"/>
      <c r="BN23" s="610"/>
      <c r="BO23" s="646">
        <v>4.0999999999999996</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6125695</v>
      </c>
      <c r="CS24" s="664"/>
      <c r="CT24" s="664"/>
      <c r="CU24" s="664"/>
      <c r="CV24" s="664"/>
      <c r="CW24" s="664"/>
      <c r="CX24" s="664"/>
      <c r="CY24" s="689"/>
      <c r="CZ24" s="690">
        <v>43.6</v>
      </c>
      <c r="DA24" s="672"/>
      <c r="DB24" s="672"/>
      <c r="DC24" s="692"/>
      <c r="DD24" s="688">
        <v>4596863</v>
      </c>
      <c r="DE24" s="664"/>
      <c r="DF24" s="664"/>
      <c r="DG24" s="664"/>
      <c r="DH24" s="664"/>
      <c r="DI24" s="664"/>
      <c r="DJ24" s="664"/>
      <c r="DK24" s="689"/>
      <c r="DL24" s="688">
        <v>4273947</v>
      </c>
      <c r="DM24" s="664"/>
      <c r="DN24" s="664"/>
      <c r="DO24" s="664"/>
      <c r="DP24" s="664"/>
      <c r="DQ24" s="664"/>
      <c r="DR24" s="664"/>
      <c r="DS24" s="664"/>
      <c r="DT24" s="664"/>
      <c r="DU24" s="664"/>
      <c r="DV24" s="689"/>
      <c r="DW24" s="690">
        <v>54.5</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8472260</v>
      </c>
      <c r="S25" s="609"/>
      <c r="T25" s="609"/>
      <c r="U25" s="609"/>
      <c r="V25" s="609"/>
      <c r="W25" s="609"/>
      <c r="X25" s="609"/>
      <c r="Y25" s="610"/>
      <c r="Z25" s="646">
        <v>59.3</v>
      </c>
      <c r="AA25" s="646"/>
      <c r="AB25" s="646"/>
      <c r="AC25" s="646"/>
      <c r="AD25" s="647">
        <v>7792247</v>
      </c>
      <c r="AE25" s="647"/>
      <c r="AF25" s="647"/>
      <c r="AG25" s="647"/>
      <c r="AH25" s="647"/>
      <c r="AI25" s="647"/>
      <c r="AJ25" s="647"/>
      <c r="AK25" s="647"/>
      <c r="AL25" s="611">
        <v>99.6</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2687968</v>
      </c>
      <c r="CS25" s="621"/>
      <c r="CT25" s="621"/>
      <c r="CU25" s="621"/>
      <c r="CV25" s="621"/>
      <c r="CW25" s="621"/>
      <c r="CX25" s="621"/>
      <c r="CY25" s="622"/>
      <c r="CZ25" s="611">
        <v>19.100000000000001</v>
      </c>
      <c r="DA25" s="623"/>
      <c r="DB25" s="623"/>
      <c r="DC25" s="624"/>
      <c r="DD25" s="614">
        <v>2363267</v>
      </c>
      <c r="DE25" s="621"/>
      <c r="DF25" s="621"/>
      <c r="DG25" s="621"/>
      <c r="DH25" s="621"/>
      <c r="DI25" s="621"/>
      <c r="DJ25" s="621"/>
      <c r="DK25" s="622"/>
      <c r="DL25" s="614">
        <v>2347871</v>
      </c>
      <c r="DM25" s="621"/>
      <c r="DN25" s="621"/>
      <c r="DO25" s="621"/>
      <c r="DP25" s="621"/>
      <c r="DQ25" s="621"/>
      <c r="DR25" s="621"/>
      <c r="DS25" s="621"/>
      <c r="DT25" s="621"/>
      <c r="DU25" s="621"/>
      <c r="DV25" s="622"/>
      <c r="DW25" s="611">
        <v>29.9</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1161</v>
      </c>
      <c r="S26" s="609"/>
      <c r="T26" s="609"/>
      <c r="U26" s="609"/>
      <c r="V26" s="609"/>
      <c r="W26" s="609"/>
      <c r="X26" s="609"/>
      <c r="Y26" s="610"/>
      <c r="Z26" s="646">
        <v>0</v>
      </c>
      <c r="AA26" s="646"/>
      <c r="AB26" s="646"/>
      <c r="AC26" s="646"/>
      <c r="AD26" s="647">
        <v>1161</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1659240</v>
      </c>
      <c r="CS26" s="609"/>
      <c r="CT26" s="609"/>
      <c r="CU26" s="609"/>
      <c r="CV26" s="609"/>
      <c r="CW26" s="609"/>
      <c r="CX26" s="609"/>
      <c r="CY26" s="610"/>
      <c r="CZ26" s="611">
        <v>11.8</v>
      </c>
      <c r="DA26" s="623"/>
      <c r="DB26" s="623"/>
      <c r="DC26" s="624"/>
      <c r="DD26" s="614">
        <v>1441545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205386</v>
      </c>
      <c r="S27" s="609"/>
      <c r="T27" s="609"/>
      <c r="U27" s="609"/>
      <c r="V27" s="609"/>
      <c r="W27" s="609"/>
      <c r="X27" s="609"/>
      <c r="Y27" s="610"/>
      <c r="Z27" s="646">
        <v>1.4</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3181701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1847741</v>
      </c>
      <c r="CS27" s="621"/>
      <c r="CT27" s="621"/>
      <c r="CU27" s="621"/>
      <c r="CV27" s="621"/>
      <c r="CW27" s="621"/>
      <c r="CX27" s="621"/>
      <c r="CY27" s="622"/>
      <c r="CZ27" s="611">
        <v>13.2</v>
      </c>
      <c r="DA27" s="623"/>
      <c r="DB27" s="623"/>
      <c r="DC27" s="624"/>
      <c r="DD27" s="614">
        <v>662485</v>
      </c>
      <c r="DE27" s="621"/>
      <c r="DF27" s="621"/>
      <c r="DG27" s="621"/>
      <c r="DH27" s="621"/>
      <c r="DI27" s="621"/>
      <c r="DJ27" s="621"/>
      <c r="DK27" s="622"/>
      <c r="DL27" s="614">
        <v>354965</v>
      </c>
      <c r="DM27" s="621"/>
      <c r="DN27" s="621"/>
      <c r="DO27" s="621"/>
      <c r="DP27" s="621"/>
      <c r="DQ27" s="621"/>
      <c r="DR27" s="621"/>
      <c r="DS27" s="621"/>
      <c r="DT27" s="621"/>
      <c r="DU27" s="621"/>
      <c r="DV27" s="622"/>
      <c r="DW27" s="611">
        <v>4.5</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199364</v>
      </c>
      <c r="S28" s="609"/>
      <c r="T28" s="609"/>
      <c r="U28" s="609"/>
      <c r="V28" s="609"/>
      <c r="W28" s="609"/>
      <c r="X28" s="609"/>
      <c r="Y28" s="610"/>
      <c r="Z28" s="646">
        <v>1.4</v>
      </c>
      <c r="AA28" s="646"/>
      <c r="AB28" s="646"/>
      <c r="AC28" s="646"/>
      <c r="AD28" s="647">
        <v>14748</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1589986</v>
      </c>
      <c r="CS28" s="609"/>
      <c r="CT28" s="609"/>
      <c r="CU28" s="609"/>
      <c r="CV28" s="609"/>
      <c r="CW28" s="609"/>
      <c r="CX28" s="609"/>
      <c r="CY28" s="610"/>
      <c r="CZ28" s="611">
        <v>11.3</v>
      </c>
      <c r="DA28" s="623"/>
      <c r="DB28" s="623"/>
      <c r="DC28" s="624"/>
      <c r="DD28" s="614">
        <v>1571111</v>
      </c>
      <c r="DE28" s="609"/>
      <c r="DF28" s="609"/>
      <c r="DG28" s="609"/>
      <c r="DH28" s="609"/>
      <c r="DI28" s="609"/>
      <c r="DJ28" s="609"/>
      <c r="DK28" s="610"/>
      <c r="DL28" s="614">
        <v>1571111</v>
      </c>
      <c r="DM28" s="609"/>
      <c r="DN28" s="609"/>
      <c r="DO28" s="609"/>
      <c r="DP28" s="609"/>
      <c r="DQ28" s="609"/>
      <c r="DR28" s="609"/>
      <c r="DS28" s="609"/>
      <c r="DT28" s="609"/>
      <c r="DU28" s="609"/>
      <c r="DV28" s="610"/>
      <c r="DW28" s="611">
        <v>20</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96956</v>
      </c>
      <c r="S29" s="609"/>
      <c r="T29" s="609"/>
      <c r="U29" s="609"/>
      <c r="V29" s="609"/>
      <c r="W29" s="609"/>
      <c r="X29" s="609"/>
      <c r="Y29" s="610"/>
      <c r="Z29" s="646">
        <v>0.7</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1589986</v>
      </c>
      <c r="CS29" s="621"/>
      <c r="CT29" s="621"/>
      <c r="CU29" s="621"/>
      <c r="CV29" s="621"/>
      <c r="CW29" s="621"/>
      <c r="CX29" s="621"/>
      <c r="CY29" s="622"/>
      <c r="CZ29" s="611">
        <v>11.3</v>
      </c>
      <c r="DA29" s="623"/>
      <c r="DB29" s="623"/>
      <c r="DC29" s="624"/>
      <c r="DD29" s="614">
        <v>1571111</v>
      </c>
      <c r="DE29" s="621"/>
      <c r="DF29" s="621"/>
      <c r="DG29" s="621"/>
      <c r="DH29" s="621"/>
      <c r="DI29" s="621"/>
      <c r="DJ29" s="621"/>
      <c r="DK29" s="622"/>
      <c r="DL29" s="614">
        <v>1571111</v>
      </c>
      <c r="DM29" s="621"/>
      <c r="DN29" s="621"/>
      <c r="DO29" s="621"/>
      <c r="DP29" s="621"/>
      <c r="DQ29" s="621"/>
      <c r="DR29" s="621"/>
      <c r="DS29" s="621"/>
      <c r="DT29" s="621"/>
      <c r="DU29" s="621"/>
      <c r="DV29" s="622"/>
      <c r="DW29" s="611">
        <v>20</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1354831</v>
      </c>
      <c r="S30" s="609"/>
      <c r="T30" s="609"/>
      <c r="U30" s="609"/>
      <c r="V30" s="609"/>
      <c r="W30" s="609"/>
      <c r="X30" s="609"/>
      <c r="Y30" s="610"/>
      <c r="Z30" s="646">
        <v>9.5</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1515514</v>
      </c>
      <c r="CS30" s="609"/>
      <c r="CT30" s="609"/>
      <c r="CU30" s="609"/>
      <c r="CV30" s="609"/>
      <c r="CW30" s="609"/>
      <c r="CX30" s="609"/>
      <c r="CY30" s="610"/>
      <c r="CZ30" s="611">
        <v>10.8</v>
      </c>
      <c r="DA30" s="623"/>
      <c r="DB30" s="623"/>
      <c r="DC30" s="624"/>
      <c r="DD30" s="614">
        <v>1496639</v>
      </c>
      <c r="DE30" s="609"/>
      <c r="DF30" s="609"/>
      <c r="DG30" s="609"/>
      <c r="DH30" s="609"/>
      <c r="DI30" s="609"/>
      <c r="DJ30" s="609"/>
      <c r="DK30" s="610"/>
      <c r="DL30" s="614">
        <v>1496639</v>
      </c>
      <c r="DM30" s="609"/>
      <c r="DN30" s="609"/>
      <c r="DO30" s="609"/>
      <c r="DP30" s="609"/>
      <c r="DQ30" s="609"/>
      <c r="DR30" s="609"/>
      <c r="DS30" s="609"/>
      <c r="DT30" s="609"/>
      <c r="DU30" s="609"/>
      <c r="DV30" s="610"/>
      <c r="DW30" s="611">
        <v>19.100000000000001</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98.9</v>
      </c>
      <c r="BH31" s="671"/>
      <c r="BI31" s="671"/>
      <c r="BJ31" s="671"/>
      <c r="BK31" s="671"/>
      <c r="BL31" s="671"/>
      <c r="BM31" s="672">
        <v>96.2</v>
      </c>
      <c r="BN31" s="671"/>
      <c r="BO31" s="671"/>
      <c r="BP31" s="671"/>
      <c r="BQ31" s="673"/>
      <c r="BR31" s="670">
        <v>99.1</v>
      </c>
      <c r="BS31" s="671"/>
      <c r="BT31" s="671"/>
      <c r="BU31" s="671"/>
      <c r="BV31" s="671"/>
      <c r="BW31" s="671"/>
      <c r="BX31" s="672">
        <v>96.5</v>
      </c>
      <c r="BY31" s="671"/>
      <c r="BZ31" s="671"/>
      <c r="CA31" s="671"/>
      <c r="CB31" s="673"/>
      <c r="CD31" s="629"/>
      <c r="CE31" s="630"/>
      <c r="CF31" s="605" t="s">
        <v>301</v>
      </c>
      <c r="CG31" s="606"/>
      <c r="CH31" s="606"/>
      <c r="CI31" s="606"/>
      <c r="CJ31" s="606"/>
      <c r="CK31" s="606"/>
      <c r="CL31" s="606"/>
      <c r="CM31" s="606"/>
      <c r="CN31" s="606"/>
      <c r="CO31" s="606"/>
      <c r="CP31" s="606"/>
      <c r="CQ31" s="607"/>
      <c r="CR31" s="608">
        <v>74472</v>
      </c>
      <c r="CS31" s="621"/>
      <c r="CT31" s="621"/>
      <c r="CU31" s="621"/>
      <c r="CV31" s="621"/>
      <c r="CW31" s="621"/>
      <c r="CX31" s="621"/>
      <c r="CY31" s="622"/>
      <c r="CZ31" s="611">
        <v>0.5</v>
      </c>
      <c r="DA31" s="623"/>
      <c r="DB31" s="623"/>
      <c r="DC31" s="624"/>
      <c r="DD31" s="614">
        <v>74472</v>
      </c>
      <c r="DE31" s="621"/>
      <c r="DF31" s="621"/>
      <c r="DG31" s="621"/>
      <c r="DH31" s="621"/>
      <c r="DI31" s="621"/>
      <c r="DJ31" s="621"/>
      <c r="DK31" s="622"/>
      <c r="DL31" s="614">
        <v>74472</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886864</v>
      </c>
      <c r="S32" s="609"/>
      <c r="T32" s="609"/>
      <c r="U32" s="609"/>
      <c r="V32" s="609"/>
      <c r="W32" s="609"/>
      <c r="X32" s="609"/>
      <c r="Y32" s="610"/>
      <c r="Z32" s="646">
        <v>6.2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v>
      </c>
      <c r="BH32" s="621"/>
      <c r="BI32" s="621"/>
      <c r="BJ32" s="621"/>
      <c r="BK32" s="621"/>
      <c r="BL32" s="621"/>
      <c r="BM32" s="612">
        <v>97</v>
      </c>
      <c r="BN32" s="621"/>
      <c r="BO32" s="621"/>
      <c r="BP32" s="621"/>
      <c r="BQ32" s="644"/>
      <c r="BR32" s="674">
        <v>99</v>
      </c>
      <c r="BS32" s="621"/>
      <c r="BT32" s="621"/>
      <c r="BU32" s="621"/>
      <c r="BV32" s="621"/>
      <c r="BW32" s="621"/>
      <c r="BX32" s="612">
        <v>97.3</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32743</v>
      </c>
      <c r="S33" s="609"/>
      <c r="T33" s="609"/>
      <c r="U33" s="609"/>
      <c r="V33" s="609"/>
      <c r="W33" s="609"/>
      <c r="X33" s="609"/>
      <c r="Y33" s="610"/>
      <c r="Z33" s="646">
        <v>0.2</v>
      </c>
      <c r="AA33" s="646"/>
      <c r="AB33" s="646"/>
      <c r="AC33" s="646"/>
      <c r="AD33" s="647">
        <v>18236</v>
      </c>
      <c r="AE33" s="647"/>
      <c r="AF33" s="647"/>
      <c r="AG33" s="647"/>
      <c r="AH33" s="647"/>
      <c r="AI33" s="647"/>
      <c r="AJ33" s="647"/>
      <c r="AK33" s="647"/>
      <c r="AL33" s="611">
        <v>0.2</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98.8</v>
      </c>
      <c r="BH33" s="593"/>
      <c r="BI33" s="593"/>
      <c r="BJ33" s="593"/>
      <c r="BK33" s="593"/>
      <c r="BL33" s="593"/>
      <c r="BM33" s="639">
        <v>95.2</v>
      </c>
      <c r="BN33" s="593"/>
      <c r="BO33" s="593"/>
      <c r="BP33" s="593"/>
      <c r="BQ33" s="656"/>
      <c r="BR33" s="669">
        <v>99</v>
      </c>
      <c r="BS33" s="593"/>
      <c r="BT33" s="593"/>
      <c r="BU33" s="593"/>
      <c r="BV33" s="593"/>
      <c r="BW33" s="593"/>
      <c r="BX33" s="639">
        <v>95.6</v>
      </c>
      <c r="BY33" s="593"/>
      <c r="BZ33" s="593"/>
      <c r="CA33" s="593"/>
      <c r="CB33" s="656"/>
      <c r="CD33" s="605" t="s">
        <v>308</v>
      </c>
      <c r="CE33" s="606"/>
      <c r="CF33" s="606"/>
      <c r="CG33" s="606"/>
      <c r="CH33" s="606"/>
      <c r="CI33" s="606"/>
      <c r="CJ33" s="606"/>
      <c r="CK33" s="606"/>
      <c r="CL33" s="606"/>
      <c r="CM33" s="606"/>
      <c r="CN33" s="606"/>
      <c r="CO33" s="606"/>
      <c r="CP33" s="606"/>
      <c r="CQ33" s="607"/>
      <c r="CR33" s="608">
        <v>6374222</v>
      </c>
      <c r="CS33" s="621"/>
      <c r="CT33" s="621"/>
      <c r="CU33" s="621"/>
      <c r="CV33" s="621"/>
      <c r="CW33" s="621"/>
      <c r="CX33" s="621"/>
      <c r="CY33" s="622"/>
      <c r="CZ33" s="611">
        <v>45.4</v>
      </c>
      <c r="DA33" s="623"/>
      <c r="DB33" s="623"/>
      <c r="DC33" s="624"/>
      <c r="DD33" s="614">
        <v>4190077</v>
      </c>
      <c r="DE33" s="621"/>
      <c r="DF33" s="621"/>
      <c r="DG33" s="621"/>
      <c r="DH33" s="621"/>
      <c r="DI33" s="621"/>
      <c r="DJ33" s="621"/>
      <c r="DK33" s="622"/>
      <c r="DL33" s="614">
        <v>3135059</v>
      </c>
      <c r="DM33" s="621"/>
      <c r="DN33" s="621"/>
      <c r="DO33" s="621"/>
      <c r="DP33" s="621"/>
      <c r="DQ33" s="621"/>
      <c r="DR33" s="621"/>
      <c r="DS33" s="621"/>
      <c r="DT33" s="621"/>
      <c r="DU33" s="621"/>
      <c r="DV33" s="622"/>
      <c r="DW33" s="611">
        <v>39.9</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1014340</v>
      </c>
      <c r="S34" s="609"/>
      <c r="T34" s="609"/>
      <c r="U34" s="609"/>
      <c r="V34" s="609"/>
      <c r="W34" s="609"/>
      <c r="X34" s="609"/>
      <c r="Y34" s="610"/>
      <c r="Z34" s="646">
        <v>7.1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2709193</v>
      </c>
      <c r="CS34" s="609"/>
      <c r="CT34" s="609"/>
      <c r="CU34" s="609"/>
      <c r="CV34" s="609"/>
      <c r="CW34" s="609"/>
      <c r="CX34" s="609"/>
      <c r="CY34" s="610"/>
      <c r="CZ34" s="611">
        <v>19.3</v>
      </c>
      <c r="DA34" s="623"/>
      <c r="DB34" s="623"/>
      <c r="DC34" s="624"/>
      <c r="DD34" s="614">
        <v>1470455</v>
      </c>
      <c r="DE34" s="609"/>
      <c r="DF34" s="609"/>
      <c r="DG34" s="609"/>
      <c r="DH34" s="609"/>
      <c r="DI34" s="609"/>
      <c r="DJ34" s="609"/>
      <c r="DK34" s="610"/>
      <c r="DL34" s="614">
        <v>1276663</v>
      </c>
      <c r="DM34" s="609"/>
      <c r="DN34" s="609"/>
      <c r="DO34" s="609"/>
      <c r="DP34" s="609"/>
      <c r="DQ34" s="609"/>
      <c r="DR34" s="609"/>
      <c r="DS34" s="609"/>
      <c r="DT34" s="609"/>
      <c r="DU34" s="609"/>
      <c r="DV34" s="610"/>
      <c r="DW34" s="611">
        <v>16.3</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380252</v>
      </c>
      <c r="S35" s="609"/>
      <c r="T35" s="609"/>
      <c r="U35" s="609"/>
      <c r="V35" s="609"/>
      <c r="W35" s="609"/>
      <c r="X35" s="609"/>
      <c r="Y35" s="610"/>
      <c r="Z35" s="646">
        <v>2.7</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66260</v>
      </c>
      <c r="CS35" s="621"/>
      <c r="CT35" s="621"/>
      <c r="CU35" s="621"/>
      <c r="CV35" s="621"/>
      <c r="CW35" s="621"/>
      <c r="CX35" s="621"/>
      <c r="CY35" s="622"/>
      <c r="CZ35" s="611">
        <v>0.5</v>
      </c>
      <c r="DA35" s="623"/>
      <c r="DB35" s="623"/>
      <c r="DC35" s="624"/>
      <c r="DD35" s="614">
        <v>27867</v>
      </c>
      <c r="DE35" s="621"/>
      <c r="DF35" s="621"/>
      <c r="DG35" s="621"/>
      <c r="DH35" s="621"/>
      <c r="DI35" s="621"/>
      <c r="DJ35" s="621"/>
      <c r="DK35" s="622"/>
      <c r="DL35" s="614">
        <v>27867</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497337</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1531203</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33934</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1544497</v>
      </c>
      <c r="CS36" s="609"/>
      <c r="CT36" s="609"/>
      <c r="CU36" s="609"/>
      <c r="CV36" s="609"/>
      <c r="CW36" s="609"/>
      <c r="CX36" s="609"/>
      <c r="CY36" s="610"/>
      <c r="CZ36" s="611">
        <v>11</v>
      </c>
      <c r="DA36" s="623"/>
      <c r="DB36" s="623"/>
      <c r="DC36" s="624"/>
      <c r="DD36" s="614">
        <v>1316339</v>
      </c>
      <c r="DE36" s="609"/>
      <c r="DF36" s="609"/>
      <c r="DG36" s="609"/>
      <c r="DH36" s="609"/>
      <c r="DI36" s="609"/>
      <c r="DJ36" s="609"/>
      <c r="DK36" s="610"/>
      <c r="DL36" s="614">
        <v>857841</v>
      </c>
      <c r="DM36" s="609"/>
      <c r="DN36" s="609"/>
      <c r="DO36" s="609"/>
      <c r="DP36" s="609"/>
      <c r="DQ36" s="609"/>
      <c r="DR36" s="609"/>
      <c r="DS36" s="609"/>
      <c r="DT36" s="609"/>
      <c r="DU36" s="609"/>
      <c r="DV36" s="610"/>
      <c r="DW36" s="611">
        <v>10.9</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210959</v>
      </c>
      <c r="S37" s="609"/>
      <c r="T37" s="609"/>
      <c r="U37" s="609"/>
      <c r="V37" s="609"/>
      <c r="W37" s="609"/>
      <c r="X37" s="609"/>
      <c r="Y37" s="610"/>
      <c r="Z37" s="646">
        <v>1.5</v>
      </c>
      <c r="AA37" s="646"/>
      <c r="AB37" s="646"/>
      <c r="AC37" s="646"/>
      <c r="AD37" s="647">
        <v>43</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149898</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-12891</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328584</v>
      </c>
      <c r="CS37" s="621"/>
      <c r="CT37" s="621"/>
      <c r="CU37" s="621"/>
      <c r="CV37" s="621"/>
      <c r="CW37" s="621"/>
      <c r="CX37" s="621"/>
      <c r="CY37" s="622"/>
      <c r="CZ37" s="611">
        <v>2.2999999999999998</v>
      </c>
      <c r="DA37" s="623"/>
      <c r="DB37" s="623"/>
      <c r="DC37" s="624"/>
      <c r="DD37" s="614">
        <v>319623</v>
      </c>
      <c r="DE37" s="621"/>
      <c r="DF37" s="621"/>
      <c r="DG37" s="621"/>
      <c r="DH37" s="621"/>
      <c r="DI37" s="621"/>
      <c r="DJ37" s="621"/>
      <c r="DK37" s="622"/>
      <c r="DL37" s="614">
        <v>319623</v>
      </c>
      <c r="DM37" s="621"/>
      <c r="DN37" s="621"/>
      <c r="DO37" s="621"/>
      <c r="DP37" s="621"/>
      <c r="DQ37" s="621"/>
      <c r="DR37" s="621"/>
      <c r="DS37" s="621"/>
      <c r="DT37" s="621"/>
      <c r="DU37" s="621"/>
      <c r="DV37" s="622"/>
      <c r="DW37" s="611">
        <v>4.0999999999999996</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929944</v>
      </c>
      <c r="S38" s="609"/>
      <c r="T38" s="609"/>
      <c r="U38" s="609"/>
      <c r="V38" s="609"/>
      <c r="W38" s="609"/>
      <c r="X38" s="609"/>
      <c r="Y38" s="610"/>
      <c r="Z38" s="646">
        <v>6.5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112375</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3290</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1227838</v>
      </c>
      <c r="CS38" s="609"/>
      <c r="CT38" s="609"/>
      <c r="CU38" s="609"/>
      <c r="CV38" s="609"/>
      <c r="CW38" s="609"/>
      <c r="CX38" s="609"/>
      <c r="CY38" s="610"/>
      <c r="CZ38" s="611">
        <v>8.6999999999999993</v>
      </c>
      <c r="DA38" s="623"/>
      <c r="DB38" s="623"/>
      <c r="DC38" s="624"/>
      <c r="DD38" s="614">
        <v>996280</v>
      </c>
      <c r="DE38" s="609"/>
      <c r="DF38" s="609"/>
      <c r="DG38" s="609"/>
      <c r="DH38" s="609"/>
      <c r="DI38" s="609"/>
      <c r="DJ38" s="609"/>
      <c r="DK38" s="610"/>
      <c r="DL38" s="614">
        <v>938503</v>
      </c>
      <c r="DM38" s="609"/>
      <c r="DN38" s="609"/>
      <c r="DO38" s="609"/>
      <c r="DP38" s="609"/>
      <c r="DQ38" s="609"/>
      <c r="DR38" s="609"/>
      <c r="DS38" s="609"/>
      <c r="DT38" s="609"/>
      <c r="DU38" s="609"/>
      <c r="DV38" s="610"/>
      <c r="DW38" s="611">
        <v>12</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41092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4652</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792249</v>
      </c>
      <c r="CS39" s="621"/>
      <c r="CT39" s="621"/>
      <c r="CU39" s="621"/>
      <c r="CV39" s="621"/>
      <c r="CW39" s="621"/>
      <c r="CX39" s="621"/>
      <c r="CY39" s="622"/>
      <c r="CZ39" s="611">
        <v>5.6</v>
      </c>
      <c r="DA39" s="623"/>
      <c r="DB39" s="623"/>
      <c r="DC39" s="624"/>
      <c r="DD39" s="614">
        <v>344951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21844</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91</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34185</v>
      </c>
      <c r="CS40" s="609"/>
      <c r="CT40" s="609"/>
      <c r="CU40" s="609"/>
      <c r="CV40" s="609"/>
      <c r="CW40" s="609"/>
      <c r="CX40" s="609"/>
      <c r="CY40" s="610"/>
      <c r="CZ40" s="611">
        <v>0.2</v>
      </c>
      <c r="DA40" s="623"/>
      <c r="DB40" s="623"/>
      <c r="DC40" s="624"/>
      <c r="DD40" s="614">
        <v>34185</v>
      </c>
      <c r="DE40" s="609"/>
      <c r="DF40" s="609"/>
      <c r="DG40" s="609"/>
      <c r="DH40" s="609"/>
      <c r="DI40" s="609"/>
      <c r="DJ40" s="609"/>
      <c r="DK40" s="610"/>
      <c r="DL40" s="614">
        <v>34185</v>
      </c>
      <c r="DM40" s="609"/>
      <c r="DN40" s="609"/>
      <c r="DO40" s="609"/>
      <c r="DP40" s="609"/>
      <c r="DQ40" s="609"/>
      <c r="DR40" s="609"/>
      <c r="DS40" s="609"/>
      <c r="DT40" s="609"/>
      <c r="DU40" s="609"/>
      <c r="DV40" s="610"/>
      <c r="DW40" s="611">
        <v>0.4</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14282397</v>
      </c>
      <c r="S41" s="633"/>
      <c r="T41" s="633"/>
      <c r="U41" s="633"/>
      <c r="V41" s="633"/>
      <c r="W41" s="633"/>
      <c r="X41" s="633"/>
      <c r="Y41" s="636"/>
      <c r="Z41" s="637">
        <v>100</v>
      </c>
      <c r="AA41" s="637"/>
      <c r="AB41" s="637"/>
      <c r="AC41" s="637"/>
      <c r="AD41" s="638">
        <v>7826435</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278815</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949023</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384</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1541383</v>
      </c>
      <c r="CS42" s="621"/>
      <c r="CT42" s="621"/>
      <c r="CU42" s="621"/>
      <c r="CV42" s="621"/>
      <c r="CW42" s="621"/>
      <c r="CX42" s="621"/>
      <c r="CY42" s="622"/>
      <c r="CZ42" s="611">
        <v>11</v>
      </c>
      <c r="DA42" s="623"/>
      <c r="DB42" s="623"/>
      <c r="DC42" s="624"/>
      <c r="DD42" s="614">
        <v>356023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18840</v>
      </c>
      <c r="CS43" s="621"/>
      <c r="CT43" s="621"/>
      <c r="CU43" s="621"/>
      <c r="CV43" s="621"/>
      <c r="CW43" s="621"/>
      <c r="CX43" s="621"/>
      <c r="CY43" s="622"/>
      <c r="CZ43" s="611">
        <v>0.1</v>
      </c>
      <c r="DA43" s="623"/>
      <c r="DB43" s="623"/>
      <c r="DC43" s="624"/>
      <c r="DD43" s="614">
        <v>17291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1511268</v>
      </c>
      <c r="CS44" s="609"/>
      <c r="CT44" s="609"/>
      <c r="CU44" s="609"/>
      <c r="CV44" s="609"/>
      <c r="CW44" s="609"/>
      <c r="CX44" s="609"/>
      <c r="CY44" s="610"/>
      <c r="CZ44" s="611">
        <v>10.8</v>
      </c>
      <c r="DA44" s="612"/>
      <c r="DB44" s="612"/>
      <c r="DC44" s="613"/>
      <c r="DD44" s="614">
        <v>352821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264332</v>
      </c>
      <c r="CS45" s="621"/>
      <c r="CT45" s="621"/>
      <c r="CU45" s="621"/>
      <c r="CV45" s="621"/>
      <c r="CW45" s="621"/>
      <c r="CX45" s="621"/>
      <c r="CY45" s="622"/>
      <c r="CZ45" s="611">
        <v>1.9</v>
      </c>
      <c r="DA45" s="623"/>
      <c r="DB45" s="623"/>
      <c r="DC45" s="624"/>
      <c r="DD45" s="614">
        <v>33502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1216641</v>
      </c>
      <c r="CS46" s="609"/>
      <c r="CT46" s="609"/>
      <c r="CU46" s="609"/>
      <c r="CV46" s="609"/>
      <c r="CW46" s="609"/>
      <c r="CX46" s="609"/>
      <c r="CY46" s="610"/>
      <c r="CZ46" s="611">
        <v>8.6999999999999993</v>
      </c>
      <c r="DA46" s="612"/>
      <c r="DB46" s="612"/>
      <c r="DC46" s="613"/>
      <c r="DD46" s="614">
        <v>319045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30115</v>
      </c>
      <c r="CS47" s="621"/>
      <c r="CT47" s="621"/>
      <c r="CU47" s="621"/>
      <c r="CV47" s="621"/>
      <c r="CW47" s="621"/>
      <c r="CX47" s="621"/>
      <c r="CY47" s="622"/>
      <c r="CZ47" s="611">
        <v>0.2</v>
      </c>
      <c r="DA47" s="623"/>
      <c r="DB47" s="623"/>
      <c r="DC47" s="624"/>
      <c r="DD47" s="614">
        <v>3202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14041300</v>
      </c>
      <c r="CS49" s="593"/>
      <c r="CT49" s="593"/>
      <c r="CU49" s="593"/>
      <c r="CV49" s="593"/>
      <c r="CW49" s="593"/>
      <c r="CX49" s="593"/>
      <c r="CY49" s="594"/>
      <c r="CZ49" s="595">
        <v>100</v>
      </c>
      <c r="DA49" s="596"/>
      <c r="DB49" s="596"/>
      <c r="DC49" s="597"/>
      <c r="DD49" s="598">
        <v>9142963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65WlnRjhBJOspAs/2RSuqrCVnepqZEWXfo/JDtz1g3oeOFwBPwl8wOykfE3XLvfpy/TPCXVM6xNyxw6ypDWpw==" saltValue="z8eGbU1H9y2iMGaE178n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98" zoomScaleNormal="98"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14310</v>
      </c>
      <c r="R7" s="1090"/>
      <c r="S7" s="1090"/>
      <c r="T7" s="1090"/>
      <c r="U7" s="1090"/>
      <c r="V7" s="1090">
        <v>14074</v>
      </c>
      <c r="W7" s="1090"/>
      <c r="X7" s="1090"/>
      <c r="Y7" s="1090"/>
      <c r="Z7" s="1090"/>
      <c r="AA7" s="1090">
        <v>236</v>
      </c>
      <c r="AB7" s="1090"/>
      <c r="AC7" s="1090"/>
      <c r="AD7" s="1090"/>
      <c r="AE7" s="1091"/>
      <c r="AF7" s="1092">
        <v>124</v>
      </c>
      <c r="AG7" s="1093"/>
      <c r="AH7" s="1093"/>
      <c r="AI7" s="1093"/>
      <c r="AJ7" s="1094"/>
      <c r="AK7" s="1095">
        <v>380</v>
      </c>
      <c r="AL7" s="1096"/>
      <c r="AM7" s="1096"/>
      <c r="AN7" s="1096"/>
      <c r="AO7" s="1096"/>
      <c r="AP7" s="1096">
        <v>14690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572</v>
      </c>
      <c r="BT7" s="1087"/>
      <c r="BU7" s="1087"/>
      <c r="BV7" s="1087"/>
      <c r="BW7" s="1087"/>
      <c r="BX7" s="1087"/>
      <c r="BY7" s="1087"/>
      <c r="BZ7" s="1087"/>
      <c r="CA7" s="1087"/>
      <c r="CB7" s="1087"/>
      <c r="CC7" s="1087"/>
      <c r="CD7" s="1087"/>
      <c r="CE7" s="1087"/>
      <c r="CF7" s="1087"/>
      <c r="CG7" s="1099"/>
      <c r="CH7" s="1083">
        <v>4</v>
      </c>
      <c r="CI7" s="1084"/>
      <c r="CJ7" s="1084"/>
      <c r="CK7" s="1084"/>
      <c r="CL7" s="1085"/>
      <c r="CM7" s="1083">
        <v>21</v>
      </c>
      <c r="CN7" s="1084"/>
      <c r="CO7" s="1084"/>
      <c r="CP7" s="1084"/>
      <c r="CQ7" s="1085"/>
      <c r="CR7" s="1083">
        <v>10</v>
      </c>
      <c r="CS7" s="1084"/>
      <c r="CT7" s="1084"/>
      <c r="CU7" s="1084"/>
      <c r="CV7" s="1085"/>
      <c r="CW7" s="1083" t="s">
        <v>492</v>
      </c>
      <c r="CX7" s="1084"/>
      <c r="CY7" s="1084"/>
      <c r="CZ7" s="1084"/>
      <c r="DA7" s="1085"/>
      <c r="DB7" s="1083" t="s">
        <v>492</v>
      </c>
      <c r="DC7" s="1084"/>
      <c r="DD7" s="1084"/>
      <c r="DE7" s="1084"/>
      <c r="DF7" s="1085"/>
      <c r="DG7" s="1083" t="s">
        <v>492</v>
      </c>
      <c r="DH7" s="1084"/>
      <c r="DI7" s="1084"/>
      <c r="DJ7" s="1084"/>
      <c r="DK7" s="1085"/>
      <c r="DL7" s="1083" t="s">
        <v>492</v>
      </c>
      <c r="DM7" s="1084"/>
      <c r="DN7" s="1084"/>
      <c r="DO7" s="1084"/>
      <c r="DP7" s="1085"/>
      <c r="DQ7" s="1083" t="s">
        <v>492</v>
      </c>
      <c r="DR7" s="1084"/>
      <c r="DS7" s="1084"/>
      <c r="DT7" s="1084"/>
      <c r="DU7" s="1085"/>
      <c r="DV7" s="1086"/>
      <c r="DW7" s="1087"/>
      <c r="DX7" s="1087"/>
      <c r="DY7" s="1087"/>
      <c r="DZ7" s="1088"/>
      <c r="EA7" s="217"/>
    </row>
    <row r="8" spans="1:131" s="218" customFormat="1" ht="26.25" customHeight="1" x14ac:dyDescent="0.15">
      <c r="A8" s="221">
        <v>2</v>
      </c>
      <c r="B8" s="1017" t="s">
        <v>376</v>
      </c>
      <c r="C8" s="1018"/>
      <c r="D8" s="1018"/>
      <c r="E8" s="1018"/>
      <c r="F8" s="1018"/>
      <c r="G8" s="1018"/>
      <c r="H8" s="1018"/>
      <c r="I8" s="1018"/>
      <c r="J8" s="1018"/>
      <c r="K8" s="1018"/>
      <c r="L8" s="1018"/>
      <c r="M8" s="1018"/>
      <c r="N8" s="1018"/>
      <c r="O8" s="1018"/>
      <c r="P8" s="1019"/>
      <c r="Q8" s="1025">
        <v>5</v>
      </c>
      <c r="R8" s="1026"/>
      <c r="S8" s="1026"/>
      <c r="T8" s="1026"/>
      <c r="U8" s="1026"/>
      <c r="V8" s="1026">
        <v>0</v>
      </c>
      <c r="W8" s="1026"/>
      <c r="X8" s="1026"/>
      <c r="Y8" s="1026"/>
      <c r="Z8" s="1026"/>
      <c r="AA8" s="1026">
        <v>5</v>
      </c>
      <c r="AB8" s="1026"/>
      <c r="AC8" s="1026"/>
      <c r="AD8" s="1026"/>
      <c r="AE8" s="1027"/>
      <c r="AF8" s="1022">
        <v>5</v>
      </c>
      <c r="AG8" s="1023"/>
      <c r="AH8" s="1023"/>
      <c r="AI8" s="1023"/>
      <c r="AJ8" s="1024"/>
      <c r="AK8" s="1067" t="s">
        <v>492</v>
      </c>
      <c r="AL8" s="1068"/>
      <c r="AM8" s="1068"/>
      <c r="AN8" s="1068"/>
      <c r="AO8" s="1068"/>
      <c r="AP8" s="1068" t="s">
        <v>492</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t="s">
        <v>576</v>
      </c>
      <c r="BS8" s="979" t="s">
        <v>573</v>
      </c>
      <c r="BT8" s="980"/>
      <c r="BU8" s="980"/>
      <c r="BV8" s="980"/>
      <c r="BW8" s="980"/>
      <c r="BX8" s="980"/>
      <c r="BY8" s="980"/>
      <c r="BZ8" s="980"/>
      <c r="CA8" s="980"/>
      <c r="CB8" s="980"/>
      <c r="CC8" s="980"/>
      <c r="CD8" s="980"/>
      <c r="CE8" s="980"/>
      <c r="CF8" s="980"/>
      <c r="CG8" s="1001"/>
      <c r="CH8" s="976">
        <v>-589</v>
      </c>
      <c r="CI8" s="977"/>
      <c r="CJ8" s="977"/>
      <c r="CK8" s="977"/>
      <c r="CL8" s="978"/>
      <c r="CM8" s="976">
        <v>3976</v>
      </c>
      <c r="CN8" s="977"/>
      <c r="CO8" s="977"/>
      <c r="CP8" s="977"/>
      <c r="CQ8" s="978"/>
      <c r="CR8" s="976">
        <v>50</v>
      </c>
      <c r="CS8" s="977"/>
      <c r="CT8" s="977"/>
      <c r="CU8" s="977"/>
      <c r="CV8" s="978"/>
      <c r="CW8" s="976">
        <v>110</v>
      </c>
      <c r="CX8" s="977"/>
      <c r="CY8" s="977"/>
      <c r="CZ8" s="977"/>
      <c r="DA8" s="978"/>
      <c r="DB8" s="976" t="s">
        <v>492</v>
      </c>
      <c r="DC8" s="977"/>
      <c r="DD8" s="977"/>
      <c r="DE8" s="977"/>
      <c r="DF8" s="978"/>
      <c r="DG8" s="976" t="s">
        <v>492</v>
      </c>
      <c r="DH8" s="977"/>
      <c r="DI8" s="977"/>
      <c r="DJ8" s="977"/>
      <c r="DK8" s="978"/>
      <c r="DL8" s="976" t="s">
        <v>492</v>
      </c>
      <c r="DM8" s="977"/>
      <c r="DN8" s="977"/>
      <c r="DO8" s="977"/>
      <c r="DP8" s="978"/>
      <c r="DQ8" s="976" t="s">
        <v>492</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574</v>
      </c>
      <c r="BT9" s="980"/>
      <c r="BU9" s="980"/>
      <c r="BV9" s="980"/>
      <c r="BW9" s="980"/>
      <c r="BX9" s="980"/>
      <c r="BY9" s="980"/>
      <c r="BZ9" s="980"/>
      <c r="CA9" s="980"/>
      <c r="CB9" s="980"/>
      <c r="CC9" s="980"/>
      <c r="CD9" s="980"/>
      <c r="CE9" s="980"/>
      <c r="CF9" s="980"/>
      <c r="CG9" s="1001"/>
      <c r="CH9" s="976">
        <v>1</v>
      </c>
      <c r="CI9" s="977"/>
      <c r="CJ9" s="977"/>
      <c r="CK9" s="977"/>
      <c r="CL9" s="978"/>
      <c r="CM9" s="976">
        <v>48</v>
      </c>
      <c r="CN9" s="977"/>
      <c r="CO9" s="977"/>
      <c r="CP9" s="977"/>
      <c r="CQ9" s="978"/>
      <c r="CR9" s="976">
        <v>5</v>
      </c>
      <c r="CS9" s="977"/>
      <c r="CT9" s="977"/>
      <c r="CU9" s="977"/>
      <c r="CV9" s="978"/>
      <c r="CW9" s="976" t="s">
        <v>492</v>
      </c>
      <c r="CX9" s="977"/>
      <c r="CY9" s="977"/>
      <c r="CZ9" s="977"/>
      <c r="DA9" s="978"/>
      <c r="DB9" s="976" t="s">
        <v>492</v>
      </c>
      <c r="DC9" s="977"/>
      <c r="DD9" s="977"/>
      <c r="DE9" s="977"/>
      <c r="DF9" s="978"/>
      <c r="DG9" s="976" t="s">
        <v>492</v>
      </c>
      <c r="DH9" s="977"/>
      <c r="DI9" s="977"/>
      <c r="DJ9" s="977"/>
      <c r="DK9" s="978"/>
      <c r="DL9" s="976" t="s">
        <v>492</v>
      </c>
      <c r="DM9" s="977"/>
      <c r="DN9" s="977"/>
      <c r="DO9" s="977"/>
      <c r="DP9" s="978"/>
      <c r="DQ9" s="976" t="s">
        <v>492</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575</v>
      </c>
      <c r="BT10" s="980"/>
      <c r="BU10" s="980"/>
      <c r="BV10" s="980"/>
      <c r="BW10" s="980"/>
      <c r="BX10" s="980"/>
      <c r="BY10" s="980"/>
      <c r="BZ10" s="980"/>
      <c r="CA10" s="980"/>
      <c r="CB10" s="980"/>
      <c r="CC10" s="980"/>
      <c r="CD10" s="980"/>
      <c r="CE10" s="980"/>
      <c r="CF10" s="980"/>
      <c r="CG10" s="1001"/>
      <c r="CH10" s="976">
        <v>5</v>
      </c>
      <c r="CI10" s="977"/>
      <c r="CJ10" s="977"/>
      <c r="CK10" s="977"/>
      <c r="CL10" s="978"/>
      <c r="CM10" s="976">
        <v>57</v>
      </c>
      <c r="CN10" s="977"/>
      <c r="CO10" s="977"/>
      <c r="CP10" s="977"/>
      <c r="CQ10" s="978"/>
      <c r="CR10" s="976">
        <v>25</v>
      </c>
      <c r="CS10" s="977"/>
      <c r="CT10" s="977"/>
      <c r="CU10" s="977"/>
      <c r="CV10" s="978"/>
      <c r="CW10" s="976" t="s">
        <v>492</v>
      </c>
      <c r="CX10" s="977"/>
      <c r="CY10" s="977"/>
      <c r="CZ10" s="977"/>
      <c r="DA10" s="978"/>
      <c r="DB10" s="976" t="s">
        <v>492</v>
      </c>
      <c r="DC10" s="977"/>
      <c r="DD10" s="977"/>
      <c r="DE10" s="977"/>
      <c r="DF10" s="978"/>
      <c r="DG10" s="976" t="s">
        <v>492</v>
      </c>
      <c r="DH10" s="977"/>
      <c r="DI10" s="977"/>
      <c r="DJ10" s="977"/>
      <c r="DK10" s="978"/>
      <c r="DL10" s="976" t="s">
        <v>492</v>
      </c>
      <c r="DM10" s="977"/>
      <c r="DN10" s="977"/>
      <c r="DO10" s="977"/>
      <c r="DP10" s="978"/>
      <c r="DQ10" s="976" t="s">
        <v>492</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14315</v>
      </c>
      <c r="R23" s="1048"/>
      <c r="S23" s="1048"/>
      <c r="T23" s="1048"/>
      <c r="U23" s="1048"/>
      <c r="V23" s="1048">
        <v>14074</v>
      </c>
      <c r="W23" s="1048"/>
      <c r="X23" s="1048"/>
      <c r="Y23" s="1048"/>
      <c r="Z23" s="1048"/>
      <c r="AA23" s="1048">
        <v>241</v>
      </c>
      <c r="AB23" s="1048"/>
      <c r="AC23" s="1048"/>
      <c r="AD23" s="1048"/>
      <c r="AE23" s="1055"/>
      <c r="AF23" s="1056">
        <v>129</v>
      </c>
      <c r="AG23" s="1048"/>
      <c r="AH23" s="1048"/>
      <c r="AI23" s="1048"/>
      <c r="AJ23" s="1057"/>
      <c r="AK23" s="1058"/>
      <c r="AL23" s="1059"/>
      <c r="AM23" s="1059"/>
      <c r="AN23" s="1059"/>
      <c r="AO23" s="1059"/>
      <c r="AP23" s="1048">
        <v>14690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2610</v>
      </c>
      <c r="R28" s="1038"/>
      <c r="S28" s="1038"/>
      <c r="T28" s="1038"/>
      <c r="U28" s="1038"/>
      <c r="V28" s="1038">
        <v>2576</v>
      </c>
      <c r="W28" s="1038"/>
      <c r="X28" s="1038"/>
      <c r="Y28" s="1038"/>
      <c r="Z28" s="1038"/>
      <c r="AA28" s="1038">
        <v>34</v>
      </c>
      <c r="AB28" s="1038"/>
      <c r="AC28" s="1038"/>
      <c r="AD28" s="1038"/>
      <c r="AE28" s="1039"/>
      <c r="AF28" s="1040">
        <v>34</v>
      </c>
      <c r="AG28" s="1038"/>
      <c r="AH28" s="1038"/>
      <c r="AI28" s="1038"/>
      <c r="AJ28" s="1041"/>
      <c r="AK28" s="1029">
        <v>286</v>
      </c>
      <c r="AL28" s="1030"/>
      <c r="AM28" s="1030"/>
      <c r="AN28" s="1030"/>
      <c r="AO28" s="1030"/>
      <c r="AP28" s="1030" t="s">
        <v>492</v>
      </c>
      <c r="AQ28" s="1030"/>
      <c r="AR28" s="1030"/>
      <c r="AS28" s="1030"/>
      <c r="AT28" s="1030"/>
      <c r="AU28" s="1030" t="s">
        <v>492</v>
      </c>
      <c r="AV28" s="1030"/>
      <c r="AW28" s="1030"/>
      <c r="AX28" s="1030"/>
      <c r="AY28" s="1030"/>
      <c r="AZ28" s="1031" t="s">
        <v>492</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14</v>
      </c>
      <c r="R29" s="1026"/>
      <c r="S29" s="1026"/>
      <c r="T29" s="1026"/>
      <c r="U29" s="1026"/>
      <c r="V29" s="1026">
        <v>14</v>
      </c>
      <c r="W29" s="1026"/>
      <c r="X29" s="1026"/>
      <c r="Y29" s="1026"/>
      <c r="Z29" s="1026"/>
      <c r="AA29" s="1026" t="s">
        <v>492</v>
      </c>
      <c r="AB29" s="1026"/>
      <c r="AC29" s="1026"/>
      <c r="AD29" s="1026"/>
      <c r="AE29" s="1027"/>
      <c r="AF29" s="1022" t="s">
        <v>122</v>
      </c>
      <c r="AG29" s="1023"/>
      <c r="AH29" s="1023"/>
      <c r="AI29" s="1023"/>
      <c r="AJ29" s="1024"/>
      <c r="AK29" s="967">
        <v>14</v>
      </c>
      <c r="AL29" s="958"/>
      <c r="AM29" s="958"/>
      <c r="AN29" s="958"/>
      <c r="AO29" s="958"/>
      <c r="AP29" s="958" t="s">
        <v>492</v>
      </c>
      <c r="AQ29" s="958"/>
      <c r="AR29" s="958"/>
      <c r="AS29" s="958"/>
      <c r="AT29" s="958"/>
      <c r="AU29" s="958" t="s">
        <v>492</v>
      </c>
      <c r="AV29" s="958"/>
      <c r="AW29" s="958"/>
      <c r="AX29" s="958"/>
      <c r="AY29" s="958"/>
      <c r="AZ29" s="1028" t="s">
        <v>492</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6</v>
      </c>
      <c r="R30" s="1026"/>
      <c r="S30" s="1026"/>
      <c r="T30" s="1026"/>
      <c r="U30" s="1026"/>
      <c r="V30" s="1026">
        <v>6</v>
      </c>
      <c r="W30" s="1026"/>
      <c r="X30" s="1026"/>
      <c r="Y30" s="1026"/>
      <c r="Z30" s="1026"/>
      <c r="AA30" s="1026" t="s">
        <v>492</v>
      </c>
      <c r="AB30" s="1026"/>
      <c r="AC30" s="1026"/>
      <c r="AD30" s="1026"/>
      <c r="AE30" s="1027"/>
      <c r="AF30" s="1022" t="s">
        <v>122</v>
      </c>
      <c r="AG30" s="1023"/>
      <c r="AH30" s="1023"/>
      <c r="AI30" s="1023"/>
      <c r="AJ30" s="1024"/>
      <c r="AK30" s="967">
        <v>6</v>
      </c>
      <c r="AL30" s="958"/>
      <c r="AM30" s="958"/>
      <c r="AN30" s="958"/>
      <c r="AO30" s="958"/>
      <c r="AP30" s="958" t="s">
        <v>492</v>
      </c>
      <c r="AQ30" s="958"/>
      <c r="AR30" s="958"/>
      <c r="AS30" s="958"/>
      <c r="AT30" s="958"/>
      <c r="AU30" s="958" t="s">
        <v>492</v>
      </c>
      <c r="AV30" s="958"/>
      <c r="AW30" s="958"/>
      <c r="AX30" s="958"/>
      <c r="AY30" s="958"/>
      <c r="AZ30" s="1028" t="s">
        <v>492</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27</v>
      </c>
      <c r="R31" s="1026"/>
      <c r="S31" s="1026"/>
      <c r="T31" s="1026"/>
      <c r="U31" s="1026"/>
      <c r="V31" s="1026">
        <v>27</v>
      </c>
      <c r="W31" s="1026"/>
      <c r="X31" s="1026"/>
      <c r="Y31" s="1026"/>
      <c r="Z31" s="1026"/>
      <c r="AA31" s="1026" t="s">
        <v>492</v>
      </c>
      <c r="AB31" s="1026"/>
      <c r="AC31" s="1026"/>
      <c r="AD31" s="1026"/>
      <c r="AE31" s="1027"/>
      <c r="AF31" s="1022" t="s">
        <v>122</v>
      </c>
      <c r="AG31" s="1023"/>
      <c r="AH31" s="1023"/>
      <c r="AI31" s="1023"/>
      <c r="AJ31" s="1024"/>
      <c r="AK31" s="967">
        <v>27</v>
      </c>
      <c r="AL31" s="958"/>
      <c r="AM31" s="958"/>
      <c r="AN31" s="958"/>
      <c r="AO31" s="958"/>
      <c r="AP31" s="958" t="s">
        <v>492</v>
      </c>
      <c r="AQ31" s="958"/>
      <c r="AR31" s="958"/>
      <c r="AS31" s="958"/>
      <c r="AT31" s="958"/>
      <c r="AU31" s="958" t="s">
        <v>492</v>
      </c>
      <c r="AV31" s="958"/>
      <c r="AW31" s="958"/>
      <c r="AX31" s="958"/>
      <c r="AY31" s="958"/>
      <c r="AZ31" s="1028" t="s">
        <v>492</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3279</v>
      </c>
      <c r="R32" s="1026"/>
      <c r="S32" s="1026"/>
      <c r="T32" s="1026"/>
      <c r="U32" s="1026"/>
      <c r="V32" s="1026">
        <v>3197</v>
      </c>
      <c r="W32" s="1026"/>
      <c r="X32" s="1026"/>
      <c r="Y32" s="1026"/>
      <c r="Z32" s="1026"/>
      <c r="AA32" s="1026">
        <v>82</v>
      </c>
      <c r="AB32" s="1026"/>
      <c r="AC32" s="1026"/>
      <c r="AD32" s="1026"/>
      <c r="AE32" s="1027"/>
      <c r="AF32" s="1022">
        <v>82</v>
      </c>
      <c r="AG32" s="1023"/>
      <c r="AH32" s="1023"/>
      <c r="AI32" s="1023"/>
      <c r="AJ32" s="1024"/>
      <c r="AK32" s="967">
        <v>501</v>
      </c>
      <c r="AL32" s="958"/>
      <c r="AM32" s="958"/>
      <c r="AN32" s="958"/>
      <c r="AO32" s="958"/>
      <c r="AP32" s="958" t="s">
        <v>492</v>
      </c>
      <c r="AQ32" s="958"/>
      <c r="AR32" s="958"/>
      <c r="AS32" s="958"/>
      <c r="AT32" s="958"/>
      <c r="AU32" s="958" t="s">
        <v>492</v>
      </c>
      <c r="AV32" s="958"/>
      <c r="AW32" s="958"/>
      <c r="AX32" s="958"/>
      <c r="AY32" s="958"/>
      <c r="AZ32" s="1028" t="s">
        <v>492</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750</v>
      </c>
      <c r="R33" s="1026"/>
      <c r="S33" s="1026"/>
      <c r="T33" s="1026"/>
      <c r="U33" s="1026"/>
      <c r="V33" s="1026">
        <v>740</v>
      </c>
      <c r="W33" s="1026"/>
      <c r="X33" s="1026"/>
      <c r="Y33" s="1026"/>
      <c r="Z33" s="1026"/>
      <c r="AA33" s="1026">
        <v>10</v>
      </c>
      <c r="AB33" s="1026"/>
      <c r="AC33" s="1026"/>
      <c r="AD33" s="1026"/>
      <c r="AE33" s="1027"/>
      <c r="AF33" s="1022">
        <v>10</v>
      </c>
      <c r="AG33" s="1023"/>
      <c r="AH33" s="1023"/>
      <c r="AI33" s="1023"/>
      <c r="AJ33" s="1024"/>
      <c r="AK33" s="967">
        <v>446</v>
      </c>
      <c r="AL33" s="958"/>
      <c r="AM33" s="958"/>
      <c r="AN33" s="958"/>
      <c r="AO33" s="958"/>
      <c r="AP33" s="958" t="s">
        <v>492</v>
      </c>
      <c r="AQ33" s="958"/>
      <c r="AR33" s="958"/>
      <c r="AS33" s="958"/>
      <c r="AT33" s="958"/>
      <c r="AU33" s="958" t="s">
        <v>492</v>
      </c>
      <c r="AV33" s="958"/>
      <c r="AW33" s="958"/>
      <c r="AX33" s="958"/>
      <c r="AY33" s="958"/>
      <c r="AZ33" s="1028" t="s">
        <v>492</v>
      </c>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396</v>
      </c>
      <c r="C34" s="1018"/>
      <c r="D34" s="1018"/>
      <c r="E34" s="1018"/>
      <c r="F34" s="1018"/>
      <c r="G34" s="1018"/>
      <c r="H34" s="1018"/>
      <c r="I34" s="1018"/>
      <c r="J34" s="1018"/>
      <c r="K34" s="1018"/>
      <c r="L34" s="1018"/>
      <c r="M34" s="1018"/>
      <c r="N34" s="1018"/>
      <c r="O34" s="1018"/>
      <c r="P34" s="1019"/>
      <c r="Q34" s="1025">
        <v>754</v>
      </c>
      <c r="R34" s="1026"/>
      <c r="S34" s="1026"/>
      <c r="T34" s="1026"/>
      <c r="U34" s="1026"/>
      <c r="V34" s="1026">
        <v>682</v>
      </c>
      <c r="W34" s="1026"/>
      <c r="X34" s="1026"/>
      <c r="Y34" s="1026"/>
      <c r="Z34" s="1026"/>
      <c r="AA34" s="1026">
        <v>72</v>
      </c>
      <c r="AB34" s="1026"/>
      <c r="AC34" s="1026"/>
      <c r="AD34" s="1026"/>
      <c r="AE34" s="1027"/>
      <c r="AF34" s="1022">
        <v>2282</v>
      </c>
      <c r="AG34" s="1023"/>
      <c r="AH34" s="1023"/>
      <c r="AI34" s="1023"/>
      <c r="AJ34" s="1024"/>
      <c r="AK34" s="967">
        <v>3</v>
      </c>
      <c r="AL34" s="958"/>
      <c r="AM34" s="958"/>
      <c r="AN34" s="958"/>
      <c r="AO34" s="958"/>
      <c r="AP34" s="958">
        <v>1555</v>
      </c>
      <c r="AQ34" s="958"/>
      <c r="AR34" s="958"/>
      <c r="AS34" s="958"/>
      <c r="AT34" s="958"/>
      <c r="AU34" s="958" t="s">
        <v>492</v>
      </c>
      <c r="AV34" s="958"/>
      <c r="AW34" s="958"/>
      <c r="AX34" s="958"/>
      <c r="AY34" s="958"/>
      <c r="AZ34" s="1028" t="s">
        <v>492</v>
      </c>
      <c r="BA34" s="1028"/>
      <c r="BB34" s="1028"/>
      <c r="BC34" s="1028"/>
      <c r="BD34" s="1028"/>
      <c r="BE34" s="959" t="s">
        <v>397</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398</v>
      </c>
      <c r="C35" s="1018"/>
      <c r="D35" s="1018"/>
      <c r="E35" s="1018"/>
      <c r="F35" s="1018"/>
      <c r="G35" s="1018"/>
      <c r="H35" s="1018"/>
      <c r="I35" s="1018"/>
      <c r="J35" s="1018"/>
      <c r="K35" s="1018"/>
      <c r="L35" s="1018"/>
      <c r="M35" s="1018"/>
      <c r="N35" s="1018"/>
      <c r="O35" s="1018"/>
      <c r="P35" s="1019"/>
      <c r="Q35" s="1025">
        <v>348</v>
      </c>
      <c r="R35" s="1026"/>
      <c r="S35" s="1026"/>
      <c r="T35" s="1026"/>
      <c r="U35" s="1026"/>
      <c r="V35" s="1026">
        <v>334</v>
      </c>
      <c r="W35" s="1026"/>
      <c r="X35" s="1026"/>
      <c r="Y35" s="1026"/>
      <c r="Z35" s="1026"/>
      <c r="AA35" s="1026">
        <v>14</v>
      </c>
      <c r="AB35" s="1026"/>
      <c r="AC35" s="1026"/>
      <c r="AD35" s="1026"/>
      <c r="AE35" s="1027"/>
      <c r="AF35" s="1022">
        <v>59</v>
      </c>
      <c r="AG35" s="1023"/>
      <c r="AH35" s="1023"/>
      <c r="AI35" s="1023"/>
      <c r="AJ35" s="1024"/>
      <c r="AK35" s="967">
        <v>137</v>
      </c>
      <c r="AL35" s="958"/>
      <c r="AM35" s="958"/>
      <c r="AN35" s="958"/>
      <c r="AO35" s="958"/>
      <c r="AP35" s="958">
        <v>1148</v>
      </c>
      <c r="AQ35" s="958"/>
      <c r="AR35" s="958"/>
      <c r="AS35" s="958"/>
      <c r="AT35" s="958"/>
      <c r="AU35" s="958">
        <v>1139</v>
      </c>
      <c r="AV35" s="958"/>
      <c r="AW35" s="958"/>
      <c r="AX35" s="958"/>
      <c r="AY35" s="958"/>
      <c r="AZ35" s="1028" t="s">
        <v>492</v>
      </c>
      <c r="BA35" s="1028"/>
      <c r="BB35" s="1028"/>
      <c r="BC35" s="1028"/>
      <c r="BD35" s="1028"/>
      <c r="BE35" s="959" t="s">
        <v>397</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399</v>
      </c>
      <c r="C36" s="1018"/>
      <c r="D36" s="1018"/>
      <c r="E36" s="1018"/>
      <c r="F36" s="1018"/>
      <c r="G36" s="1018"/>
      <c r="H36" s="1018"/>
      <c r="I36" s="1018"/>
      <c r="J36" s="1018"/>
      <c r="K36" s="1018"/>
      <c r="L36" s="1018"/>
      <c r="M36" s="1018"/>
      <c r="N36" s="1018"/>
      <c r="O36" s="1018"/>
      <c r="P36" s="1019"/>
      <c r="Q36" s="1025">
        <v>18</v>
      </c>
      <c r="R36" s="1026"/>
      <c r="S36" s="1026"/>
      <c r="T36" s="1026"/>
      <c r="U36" s="1026"/>
      <c r="V36" s="1026">
        <v>17</v>
      </c>
      <c r="W36" s="1026"/>
      <c r="X36" s="1026"/>
      <c r="Y36" s="1026"/>
      <c r="Z36" s="1026"/>
      <c r="AA36" s="1026">
        <v>1</v>
      </c>
      <c r="AB36" s="1026"/>
      <c r="AC36" s="1026"/>
      <c r="AD36" s="1026"/>
      <c r="AE36" s="1027"/>
      <c r="AF36" s="1022">
        <v>3</v>
      </c>
      <c r="AG36" s="1023"/>
      <c r="AH36" s="1023"/>
      <c r="AI36" s="1023"/>
      <c r="AJ36" s="1024"/>
      <c r="AK36" s="967">
        <v>13</v>
      </c>
      <c r="AL36" s="958"/>
      <c r="AM36" s="958"/>
      <c r="AN36" s="958"/>
      <c r="AO36" s="958"/>
      <c r="AP36" s="958">
        <v>21</v>
      </c>
      <c r="AQ36" s="958"/>
      <c r="AR36" s="958"/>
      <c r="AS36" s="958"/>
      <c r="AT36" s="958"/>
      <c r="AU36" s="958">
        <v>21</v>
      </c>
      <c r="AV36" s="958"/>
      <c r="AW36" s="958"/>
      <c r="AX36" s="958"/>
      <c r="AY36" s="958"/>
      <c r="AZ36" s="1028" t="s">
        <v>492</v>
      </c>
      <c r="BA36" s="1028"/>
      <c r="BB36" s="1028"/>
      <c r="BC36" s="1028"/>
      <c r="BD36" s="1028"/>
      <c r="BE36" s="959" t="s">
        <v>397</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t="s">
        <v>400</v>
      </c>
      <c r="C37" s="1018"/>
      <c r="D37" s="1018"/>
      <c r="E37" s="1018"/>
      <c r="F37" s="1018"/>
      <c r="G37" s="1018"/>
      <c r="H37" s="1018"/>
      <c r="I37" s="1018"/>
      <c r="J37" s="1018"/>
      <c r="K37" s="1018"/>
      <c r="L37" s="1018"/>
      <c r="M37" s="1018"/>
      <c r="N37" s="1018"/>
      <c r="O37" s="1018"/>
      <c r="P37" s="1019"/>
      <c r="Q37" s="1025">
        <v>50</v>
      </c>
      <c r="R37" s="1026"/>
      <c r="S37" s="1026"/>
      <c r="T37" s="1026"/>
      <c r="U37" s="1026"/>
      <c r="V37" s="1026">
        <v>44</v>
      </c>
      <c r="W37" s="1026"/>
      <c r="X37" s="1026"/>
      <c r="Y37" s="1026"/>
      <c r="Z37" s="1026"/>
      <c r="AA37" s="1026">
        <v>6</v>
      </c>
      <c r="AB37" s="1026"/>
      <c r="AC37" s="1026"/>
      <c r="AD37" s="1026"/>
      <c r="AE37" s="1027"/>
      <c r="AF37" s="1022">
        <v>41</v>
      </c>
      <c r="AG37" s="1023"/>
      <c r="AH37" s="1023"/>
      <c r="AI37" s="1023"/>
      <c r="AJ37" s="1024"/>
      <c r="AK37" s="967">
        <v>36</v>
      </c>
      <c r="AL37" s="958"/>
      <c r="AM37" s="958"/>
      <c r="AN37" s="958"/>
      <c r="AO37" s="958"/>
      <c r="AP37" s="958">
        <v>429</v>
      </c>
      <c r="AQ37" s="958"/>
      <c r="AR37" s="958"/>
      <c r="AS37" s="958"/>
      <c r="AT37" s="958"/>
      <c r="AU37" s="958">
        <v>425</v>
      </c>
      <c r="AV37" s="958"/>
      <c r="AW37" s="958"/>
      <c r="AX37" s="958"/>
      <c r="AY37" s="958"/>
      <c r="AZ37" s="1028" t="s">
        <v>492</v>
      </c>
      <c r="BA37" s="1028"/>
      <c r="BB37" s="1028"/>
      <c r="BC37" s="1028"/>
      <c r="BD37" s="1028"/>
      <c r="BE37" s="959" t="s">
        <v>397</v>
      </c>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401</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402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2511</v>
      </c>
      <c r="AG63" s="946"/>
      <c r="AH63" s="946"/>
      <c r="AI63" s="946"/>
      <c r="AJ63" s="1009"/>
      <c r="AK63" s="1010"/>
      <c r="AL63" s="950"/>
      <c r="AM63" s="950"/>
      <c r="AN63" s="950"/>
      <c r="AO63" s="950"/>
      <c r="AP63" s="946">
        <v>3154</v>
      </c>
      <c r="AQ63" s="946"/>
      <c r="AR63" s="946"/>
      <c r="AS63" s="946"/>
      <c r="AT63" s="946"/>
      <c r="AU63" s="946">
        <v>1585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404</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405</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558</v>
      </c>
      <c r="C68" s="973"/>
      <c r="D68" s="973"/>
      <c r="E68" s="973"/>
      <c r="F68" s="973"/>
      <c r="G68" s="973"/>
      <c r="H68" s="973"/>
      <c r="I68" s="973"/>
      <c r="J68" s="973"/>
      <c r="K68" s="973"/>
      <c r="L68" s="973"/>
      <c r="M68" s="973"/>
      <c r="N68" s="973"/>
      <c r="O68" s="973"/>
      <c r="P68" s="974"/>
      <c r="Q68" s="975">
        <v>5093</v>
      </c>
      <c r="R68" s="969"/>
      <c r="S68" s="969"/>
      <c r="T68" s="969"/>
      <c r="U68" s="969"/>
      <c r="V68" s="969">
        <v>5037</v>
      </c>
      <c r="W68" s="969"/>
      <c r="X68" s="969"/>
      <c r="Y68" s="969"/>
      <c r="Z68" s="969"/>
      <c r="AA68" s="969">
        <v>56</v>
      </c>
      <c r="AB68" s="969"/>
      <c r="AC68" s="969"/>
      <c r="AD68" s="969"/>
      <c r="AE68" s="969"/>
      <c r="AF68" s="969">
        <v>56</v>
      </c>
      <c r="AG68" s="969"/>
      <c r="AH68" s="969"/>
      <c r="AI68" s="969"/>
      <c r="AJ68" s="969"/>
      <c r="AK68" s="969">
        <v>1632</v>
      </c>
      <c r="AL68" s="969"/>
      <c r="AM68" s="969"/>
      <c r="AN68" s="969"/>
      <c r="AO68" s="969"/>
      <c r="AP68" s="969" t="s">
        <v>492</v>
      </c>
      <c r="AQ68" s="969"/>
      <c r="AR68" s="969"/>
      <c r="AS68" s="969"/>
      <c r="AT68" s="969"/>
      <c r="AU68" s="969" t="s">
        <v>492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559</v>
      </c>
      <c r="C69" s="962"/>
      <c r="D69" s="962"/>
      <c r="E69" s="962"/>
      <c r="F69" s="962"/>
      <c r="G69" s="962"/>
      <c r="H69" s="962"/>
      <c r="I69" s="962"/>
      <c r="J69" s="962"/>
      <c r="K69" s="962"/>
      <c r="L69" s="962"/>
      <c r="M69" s="962"/>
      <c r="N69" s="962"/>
      <c r="O69" s="962"/>
      <c r="P69" s="963"/>
      <c r="Q69" s="964">
        <v>12</v>
      </c>
      <c r="R69" s="958"/>
      <c r="S69" s="958"/>
      <c r="T69" s="958"/>
      <c r="U69" s="958"/>
      <c r="V69" s="958">
        <v>9</v>
      </c>
      <c r="W69" s="958"/>
      <c r="X69" s="958"/>
      <c r="Y69" s="958"/>
      <c r="Z69" s="958"/>
      <c r="AA69" s="958">
        <v>2</v>
      </c>
      <c r="AB69" s="958"/>
      <c r="AC69" s="958"/>
      <c r="AD69" s="958"/>
      <c r="AE69" s="958"/>
      <c r="AF69" s="958">
        <v>2</v>
      </c>
      <c r="AG69" s="958"/>
      <c r="AH69" s="958"/>
      <c r="AI69" s="958"/>
      <c r="AJ69" s="958"/>
      <c r="AK69" s="958" t="s">
        <v>492</v>
      </c>
      <c r="AL69" s="958"/>
      <c r="AM69" s="958"/>
      <c r="AN69" s="958"/>
      <c r="AO69" s="958"/>
      <c r="AP69" s="958" t="s">
        <v>492</v>
      </c>
      <c r="AQ69" s="958"/>
      <c r="AR69" s="958"/>
      <c r="AS69" s="958"/>
      <c r="AT69" s="958"/>
      <c r="AU69" s="958" t="s">
        <v>492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560</v>
      </c>
      <c r="C70" s="962"/>
      <c r="D70" s="962"/>
      <c r="E70" s="962"/>
      <c r="F70" s="962"/>
      <c r="G70" s="962"/>
      <c r="H70" s="962"/>
      <c r="I70" s="962"/>
      <c r="J70" s="962"/>
      <c r="K70" s="962"/>
      <c r="L70" s="962"/>
      <c r="M70" s="962"/>
      <c r="N70" s="962"/>
      <c r="O70" s="962"/>
      <c r="P70" s="963"/>
      <c r="Q70" s="964">
        <v>112</v>
      </c>
      <c r="R70" s="958"/>
      <c r="S70" s="958"/>
      <c r="T70" s="958"/>
      <c r="U70" s="958"/>
      <c r="V70" s="958">
        <v>111</v>
      </c>
      <c r="W70" s="958"/>
      <c r="X70" s="958"/>
      <c r="Y70" s="958"/>
      <c r="Z70" s="958"/>
      <c r="AA70" s="958">
        <v>2</v>
      </c>
      <c r="AB70" s="958"/>
      <c r="AC70" s="958"/>
      <c r="AD70" s="958"/>
      <c r="AE70" s="958"/>
      <c r="AF70" s="958">
        <v>2</v>
      </c>
      <c r="AG70" s="958"/>
      <c r="AH70" s="958"/>
      <c r="AI70" s="958"/>
      <c r="AJ70" s="958"/>
      <c r="AK70" s="958" t="s">
        <v>492</v>
      </c>
      <c r="AL70" s="958"/>
      <c r="AM70" s="958"/>
      <c r="AN70" s="958"/>
      <c r="AO70" s="958"/>
      <c r="AP70" s="958" t="s">
        <v>492</v>
      </c>
      <c r="AQ70" s="958"/>
      <c r="AR70" s="958"/>
      <c r="AS70" s="958"/>
      <c r="AT70" s="958"/>
      <c r="AU70" s="958" t="s">
        <v>492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561</v>
      </c>
      <c r="C71" s="962"/>
      <c r="D71" s="962"/>
      <c r="E71" s="962"/>
      <c r="F71" s="962"/>
      <c r="G71" s="962"/>
      <c r="H71" s="962"/>
      <c r="I71" s="962"/>
      <c r="J71" s="962"/>
      <c r="K71" s="962"/>
      <c r="L71" s="962"/>
      <c r="M71" s="962"/>
      <c r="N71" s="962"/>
      <c r="O71" s="962"/>
      <c r="P71" s="963"/>
      <c r="Q71" s="964">
        <v>42</v>
      </c>
      <c r="R71" s="958"/>
      <c r="S71" s="958"/>
      <c r="T71" s="958"/>
      <c r="U71" s="958"/>
      <c r="V71" s="958">
        <v>39</v>
      </c>
      <c r="W71" s="958"/>
      <c r="X71" s="958"/>
      <c r="Y71" s="958"/>
      <c r="Z71" s="958"/>
      <c r="AA71" s="958">
        <v>3</v>
      </c>
      <c r="AB71" s="958"/>
      <c r="AC71" s="958"/>
      <c r="AD71" s="958"/>
      <c r="AE71" s="958"/>
      <c r="AF71" s="958">
        <v>3</v>
      </c>
      <c r="AG71" s="958"/>
      <c r="AH71" s="958"/>
      <c r="AI71" s="958"/>
      <c r="AJ71" s="958"/>
      <c r="AK71" s="958">
        <v>6</v>
      </c>
      <c r="AL71" s="958"/>
      <c r="AM71" s="958"/>
      <c r="AN71" s="958"/>
      <c r="AO71" s="958"/>
      <c r="AP71" s="958" t="s">
        <v>492</v>
      </c>
      <c r="AQ71" s="958"/>
      <c r="AR71" s="958"/>
      <c r="AS71" s="958"/>
      <c r="AT71" s="958"/>
      <c r="AU71" s="958" t="s">
        <v>492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562</v>
      </c>
      <c r="C72" s="962"/>
      <c r="D72" s="962"/>
      <c r="E72" s="962"/>
      <c r="F72" s="962"/>
      <c r="G72" s="962"/>
      <c r="H72" s="962"/>
      <c r="I72" s="962"/>
      <c r="J72" s="962"/>
      <c r="K72" s="962"/>
      <c r="L72" s="962"/>
      <c r="M72" s="962"/>
      <c r="N72" s="962"/>
      <c r="O72" s="962"/>
      <c r="P72" s="963"/>
      <c r="Q72" s="964">
        <v>225</v>
      </c>
      <c r="R72" s="958"/>
      <c r="S72" s="958"/>
      <c r="T72" s="958"/>
      <c r="U72" s="958"/>
      <c r="V72" s="958">
        <v>152</v>
      </c>
      <c r="W72" s="958"/>
      <c r="X72" s="958"/>
      <c r="Y72" s="958"/>
      <c r="Z72" s="958"/>
      <c r="AA72" s="958">
        <v>72</v>
      </c>
      <c r="AB72" s="958"/>
      <c r="AC72" s="958"/>
      <c r="AD72" s="958"/>
      <c r="AE72" s="958"/>
      <c r="AF72" s="958">
        <v>72</v>
      </c>
      <c r="AG72" s="958"/>
      <c r="AH72" s="958"/>
      <c r="AI72" s="958"/>
      <c r="AJ72" s="958"/>
      <c r="AK72" s="958" t="s">
        <v>492</v>
      </c>
      <c r="AL72" s="958"/>
      <c r="AM72" s="958"/>
      <c r="AN72" s="958"/>
      <c r="AO72" s="958"/>
      <c r="AP72" s="958" t="s">
        <v>492</v>
      </c>
      <c r="AQ72" s="958"/>
      <c r="AR72" s="958"/>
      <c r="AS72" s="958"/>
      <c r="AT72" s="958"/>
      <c r="AU72" s="958" t="s">
        <v>492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563</v>
      </c>
      <c r="C73" s="962"/>
      <c r="D73" s="962"/>
      <c r="E73" s="962"/>
      <c r="F73" s="962"/>
      <c r="G73" s="962"/>
      <c r="H73" s="962"/>
      <c r="I73" s="962"/>
      <c r="J73" s="962"/>
      <c r="K73" s="962"/>
      <c r="L73" s="962"/>
      <c r="M73" s="962"/>
      <c r="N73" s="962"/>
      <c r="O73" s="962"/>
      <c r="P73" s="963"/>
      <c r="Q73" s="964">
        <v>333</v>
      </c>
      <c r="R73" s="958"/>
      <c r="S73" s="958"/>
      <c r="T73" s="958"/>
      <c r="U73" s="958"/>
      <c r="V73" s="958">
        <v>294</v>
      </c>
      <c r="W73" s="958"/>
      <c r="X73" s="958"/>
      <c r="Y73" s="958"/>
      <c r="Z73" s="958"/>
      <c r="AA73" s="958">
        <v>39</v>
      </c>
      <c r="AB73" s="958"/>
      <c r="AC73" s="958"/>
      <c r="AD73" s="958"/>
      <c r="AE73" s="958"/>
      <c r="AF73" s="958">
        <v>39</v>
      </c>
      <c r="AG73" s="958"/>
      <c r="AH73" s="958"/>
      <c r="AI73" s="958"/>
      <c r="AJ73" s="958"/>
      <c r="AK73" s="958" t="s">
        <v>492</v>
      </c>
      <c r="AL73" s="958"/>
      <c r="AM73" s="958"/>
      <c r="AN73" s="958"/>
      <c r="AO73" s="958"/>
      <c r="AP73" s="958" t="s">
        <v>492</v>
      </c>
      <c r="AQ73" s="958"/>
      <c r="AR73" s="958"/>
      <c r="AS73" s="958"/>
      <c r="AT73" s="958"/>
      <c r="AU73" s="958" t="s">
        <v>492</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564</v>
      </c>
      <c r="C74" s="962"/>
      <c r="D74" s="962"/>
      <c r="E74" s="962"/>
      <c r="F74" s="962"/>
      <c r="G74" s="962"/>
      <c r="H74" s="962"/>
      <c r="I74" s="962"/>
      <c r="J74" s="962"/>
      <c r="K74" s="962"/>
      <c r="L74" s="962"/>
      <c r="M74" s="962"/>
      <c r="N74" s="962"/>
      <c r="O74" s="962"/>
      <c r="P74" s="963"/>
      <c r="Q74" s="964">
        <v>124</v>
      </c>
      <c r="R74" s="958"/>
      <c r="S74" s="958"/>
      <c r="T74" s="958"/>
      <c r="U74" s="958"/>
      <c r="V74" s="958">
        <v>124</v>
      </c>
      <c r="W74" s="958"/>
      <c r="X74" s="958"/>
      <c r="Y74" s="958"/>
      <c r="Z74" s="958"/>
      <c r="AA74" s="958">
        <v>1</v>
      </c>
      <c r="AB74" s="958"/>
      <c r="AC74" s="958"/>
      <c r="AD74" s="958"/>
      <c r="AE74" s="958"/>
      <c r="AF74" s="958">
        <v>1</v>
      </c>
      <c r="AG74" s="958"/>
      <c r="AH74" s="958"/>
      <c r="AI74" s="958"/>
      <c r="AJ74" s="958"/>
      <c r="AK74" s="958">
        <v>14</v>
      </c>
      <c r="AL74" s="958"/>
      <c r="AM74" s="958"/>
      <c r="AN74" s="958"/>
      <c r="AO74" s="958"/>
      <c r="AP74" s="958" t="s">
        <v>492</v>
      </c>
      <c r="AQ74" s="958"/>
      <c r="AR74" s="958"/>
      <c r="AS74" s="958"/>
      <c r="AT74" s="958"/>
      <c r="AU74" s="958" t="s">
        <v>492</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565</v>
      </c>
      <c r="C75" s="962"/>
      <c r="D75" s="962"/>
      <c r="E75" s="962"/>
      <c r="F75" s="962"/>
      <c r="G75" s="962"/>
      <c r="H75" s="962"/>
      <c r="I75" s="962"/>
      <c r="J75" s="962"/>
      <c r="K75" s="962"/>
      <c r="L75" s="962"/>
      <c r="M75" s="962"/>
      <c r="N75" s="962"/>
      <c r="O75" s="962"/>
      <c r="P75" s="963"/>
      <c r="Q75" s="965">
        <v>191</v>
      </c>
      <c r="R75" s="966"/>
      <c r="S75" s="966"/>
      <c r="T75" s="966"/>
      <c r="U75" s="967"/>
      <c r="V75" s="968">
        <v>172</v>
      </c>
      <c r="W75" s="966"/>
      <c r="X75" s="966"/>
      <c r="Y75" s="966"/>
      <c r="Z75" s="967"/>
      <c r="AA75" s="968">
        <v>19</v>
      </c>
      <c r="AB75" s="966"/>
      <c r="AC75" s="966"/>
      <c r="AD75" s="966"/>
      <c r="AE75" s="967"/>
      <c r="AF75" s="968">
        <v>19</v>
      </c>
      <c r="AG75" s="966"/>
      <c r="AH75" s="966"/>
      <c r="AI75" s="966"/>
      <c r="AJ75" s="967"/>
      <c r="AK75" s="968">
        <v>15</v>
      </c>
      <c r="AL75" s="966"/>
      <c r="AM75" s="966"/>
      <c r="AN75" s="966"/>
      <c r="AO75" s="967"/>
      <c r="AP75" s="968" t="s">
        <v>492</v>
      </c>
      <c r="AQ75" s="966"/>
      <c r="AR75" s="966"/>
      <c r="AS75" s="966"/>
      <c r="AT75" s="967"/>
      <c r="AU75" s="968" t="s">
        <v>492</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566</v>
      </c>
      <c r="C76" s="962"/>
      <c r="D76" s="962"/>
      <c r="E76" s="962"/>
      <c r="F76" s="962"/>
      <c r="G76" s="962"/>
      <c r="H76" s="962"/>
      <c r="I76" s="962"/>
      <c r="J76" s="962"/>
      <c r="K76" s="962"/>
      <c r="L76" s="962"/>
      <c r="M76" s="962"/>
      <c r="N76" s="962"/>
      <c r="O76" s="962"/>
      <c r="P76" s="963"/>
      <c r="Q76" s="965">
        <v>140</v>
      </c>
      <c r="R76" s="966"/>
      <c r="S76" s="966"/>
      <c r="T76" s="966"/>
      <c r="U76" s="967"/>
      <c r="V76" s="968">
        <v>132</v>
      </c>
      <c r="W76" s="966"/>
      <c r="X76" s="966"/>
      <c r="Y76" s="966"/>
      <c r="Z76" s="967"/>
      <c r="AA76" s="968">
        <v>9</v>
      </c>
      <c r="AB76" s="966"/>
      <c r="AC76" s="966"/>
      <c r="AD76" s="966"/>
      <c r="AE76" s="967"/>
      <c r="AF76" s="968">
        <v>9</v>
      </c>
      <c r="AG76" s="966"/>
      <c r="AH76" s="966"/>
      <c r="AI76" s="966"/>
      <c r="AJ76" s="967"/>
      <c r="AK76" s="968" t="s">
        <v>492</v>
      </c>
      <c r="AL76" s="966"/>
      <c r="AM76" s="966"/>
      <c r="AN76" s="966"/>
      <c r="AO76" s="967"/>
      <c r="AP76" s="968" t="s">
        <v>492</v>
      </c>
      <c r="AQ76" s="966"/>
      <c r="AR76" s="966"/>
      <c r="AS76" s="966"/>
      <c r="AT76" s="967"/>
      <c r="AU76" s="968" t="s">
        <v>492</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567</v>
      </c>
      <c r="C77" s="962"/>
      <c r="D77" s="962"/>
      <c r="E77" s="962"/>
      <c r="F77" s="962"/>
      <c r="G77" s="962"/>
      <c r="H77" s="962"/>
      <c r="I77" s="962"/>
      <c r="J77" s="962"/>
      <c r="K77" s="962"/>
      <c r="L77" s="962"/>
      <c r="M77" s="962"/>
      <c r="N77" s="962"/>
      <c r="O77" s="962"/>
      <c r="P77" s="963"/>
      <c r="Q77" s="965">
        <v>463</v>
      </c>
      <c r="R77" s="966"/>
      <c r="S77" s="966"/>
      <c r="T77" s="966"/>
      <c r="U77" s="967"/>
      <c r="V77" s="968">
        <v>432</v>
      </c>
      <c r="W77" s="966"/>
      <c r="X77" s="966"/>
      <c r="Y77" s="966"/>
      <c r="Z77" s="967"/>
      <c r="AA77" s="968">
        <v>31</v>
      </c>
      <c r="AB77" s="966"/>
      <c r="AC77" s="966"/>
      <c r="AD77" s="966"/>
      <c r="AE77" s="967"/>
      <c r="AF77" s="968">
        <v>29</v>
      </c>
      <c r="AG77" s="966"/>
      <c r="AH77" s="966"/>
      <c r="AI77" s="966"/>
      <c r="AJ77" s="967"/>
      <c r="AK77" s="968">
        <v>50</v>
      </c>
      <c r="AL77" s="966"/>
      <c r="AM77" s="966"/>
      <c r="AN77" s="966"/>
      <c r="AO77" s="967"/>
      <c r="AP77" s="968">
        <v>132</v>
      </c>
      <c r="AQ77" s="966"/>
      <c r="AR77" s="966"/>
      <c r="AS77" s="966"/>
      <c r="AT77" s="967"/>
      <c r="AU77" s="968">
        <v>22</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568</v>
      </c>
      <c r="C78" s="962"/>
      <c r="D78" s="962"/>
      <c r="E78" s="962"/>
      <c r="F78" s="962"/>
      <c r="G78" s="962"/>
      <c r="H78" s="962"/>
      <c r="I78" s="962"/>
      <c r="J78" s="962"/>
      <c r="K78" s="962"/>
      <c r="L78" s="962"/>
      <c r="M78" s="962"/>
      <c r="N78" s="962"/>
      <c r="O78" s="962"/>
      <c r="P78" s="963"/>
      <c r="Q78" s="964">
        <v>349</v>
      </c>
      <c r="R78" s="958"/>
      <c r="S78" s="958"/>
      <c r="T78" s="958"/>
      <c r="U78" s="958"/>
      <c r="V78" s="958">
        <v>357</v>
      </c>
      <c r="W78" s="958"/>
      <c r="X78" s="958"/>
      <c r="Y78" s="958"/>
      <c r="Z78" s="958"/>
      <c r="AA78" s="958">
        <v>4</v>
      </c>
      <c r="AB78" s="958"/>
      <c r="AC78" s="958"/>
      <c r="AD78" s="958"/>
      <c r="AE78" s="958"/>
      <c r="AF78" s="958">
        <v>4</v>
      </c>
      <c r="AG78" s="958"/>
      <c r="AH78" s="958"/>
      <c r="AI78" s="958"/>
      <c r="AJ78" s="958"/>
      <c r="AK78" s="958" t="s">
        <v>492</v>
      </c>
      <c r="AL78" s="958"/>
      <c r="AM78" s="958"/>
      <c r="AN78" s="958"/>
      <c r="AO78" s="958"/>
      <c r="AP78" s="958" t="s">
        <v>492</v>
      </c>
      <c r="AQ78" s="958"/>
      <c r="AR78" s="958"/>
      <c r="AS78" s="958"/>
      <c r="AT78" s="958"/>
      <c r="AU78" s="958" t="s">
        <v>492</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569</v>
      </c>
      <c r="C79" s="962"/>
      <c r="D79" s="962"/>
      <c r="E79" s="962"/>
      <c r="F79" s="962"/>
      <c r="G79" s="962"/>
      <c r="H79" s="962"/>
      <c r="I79" s="962"/>
      <c r="J79" s="962"/>
      <c r="K79" s="962"/>
      <c r="L79" s="962"/>
      <c r="M79" s="962"/>
      <c r="N79" s="962"/>
      <c r="O79" s="962"/>
      <c r="P79" s="963"/>
      <c r="Q79" s="964">
        <v>133</v>
      </c>
      <c r="R79" s="958"/>
      <c r="S79" s="958"/>
      <c r="T79" s="958"/>
      <c r="U79" s="958"/>
      <c r="V79" s="958">
        <v>120</v>
      </c>
      <c r="W79" s="958"/>
      <c r="X79" s="958"/>
      <c r="Y79" s="958"/>
      <c r="Z79" s="958"/>
      <c r="AA79" s="958">
        <v>13</v>
      </c>
      <c r="AB79" s="958"/>
      <c r="AC79" s="958"/>
      <c r="AD79" s="958"/>
      <c r="AE79" s="958"/>
      <c r="AF79" s="958">
        <v>13</v>
      </c>
      <c r="AG79" s="958"/>
      <c r="AH79" s="958"/>
      <c r="AI79" s="958"/>
      <c r="AJ79" s="958"/>
      <c r="AK79" s="958" t="s">
        <v>492</v>
      </c>
      <c r="AL79" s="958"/>
      <c r="AM79" s="958"/>
      <c r="AN79" s="958"/>
      <c r="AO79" s="958"/>
      <c r="AP79" s="958" t="s">
        <v>492</v>
      </c>
      <c r="AQ79" s="958"/>
      <c r="AR79" s="958"/>
      <c r="AS79" s="958"/>
      <c r="AT79" s="958"/>
      <c r="AU79" s="958" t="s">
        <v>492</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t="s">
        <v>570</v>
      </c>
      <c r="C80" s="962"/>
      <c r="D80" s="962"/>
      <c r="E80" s="962"/>
      <c r="F80" s="962"/>
      <c r="G80" s="962"/>
      <c r="H80" s="962"/>
      <c r="I80" s="962"/>
      <c r="J80" s="962"/>
      <c r="K80" s="962"/>
      <c r="L80" s="962"/>
      <c r="M80" s="962"/>
      <c r="N80" s="962"/>
      <c r="O80" s="962"/>
      <c r="P80" s="963"/>
      <c r="Q80" s="964">
        <v>167564</v>
      </c>
      <c r="R80" s="958"/>
      <c r="S80" s="958"/>
      <c r="T80" s="958"/>
      <c r="U80" s="958"/>
      <c r="V80" s="958">
        <v>16371</v>
      </c>
      <c r="W80" s="958"/>
      <c r="X80" s="958"/>
      <c r="Y80" s="958"/>
      <c r="Z80" s="958"/>
      <c r="AA80" s="958">
        <v>3193</v>
      </c>
      <c r="AB80" s="958"/>
      <c r="AC80" s="958"/>
      <c r="AD80" s="958"/>
      <c r="AE80" s="958"/>
      <c r="AF80" s="958">
        <v>3193</v>
      </c>
      <c r="AG80" s="958"/>
      <c r="AH80" s="958"/>
      <c r="AI80" s="958"/>
      <c r="AJ80" s="958"/>
      <c r="AK80" s="958" t="s">
        <v>492</v>
      </c>
      <c r="AL80" s="958"/>
      <c r="AM80" s="958"/>
      <c r="AN80" s="958"/>
      <c r="AO80" s="958"/>
      <c r="AP80" s="958" t="s">
        <v>492</v>
      </c>
      <c r="AQ80" s="958"/>
      <c r="AR80" s="958"/>
      <c r="AS80" s="958"/>
      <c r="AT80" s="958"/>
      <c r="AU80" s="958" t="s">
        <v>492</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t="s">
        <v>571</v>
      </c>
      <c r="C81" s="962"/>
      <c r="D81" s="962"/>
      <c r="E81" s="962"/>
      <c r="F81" s="962"/>
      <c r="G81" s="962"/>
      <c r="H81" s="962"/>
      <c r="I81" s="962"/>
      <c r="J81" s="962"/>
      <c r="K81" s="962"/>
      <c r="L81" s="962"/>
      <c r="M81" s="962"/>
      <c r="N81" s="962"/>
      <c r="O81" s="962"/>
      <c r="P81" s="963"/>
      <c r="Q81" s="964">
        <v>13046</v>
      </c>
      <c r="R81" s="958"/>
      <c r="S81" s="958"/>
      <c r="T81" s="958"/>
      <c r="U81" s="958"/>
      <c r="V81" s="958">
        <v>13527</v>
      </c>
      <c r="W81" s="958"/>
      <c r="X81" s="958"/>
      <c r="Y81" s="958"/>
      <c r="Z81" s="958"/>
      <c r="AA81" s="958">
        <v>-481</v>
      </c>
      <c r="AB81" s="958"/>
      <c r="AC81" s="958"/>
      <c r="AD81" s="958"/>
      <c r="AE81" s="958"/>
      <c r="AF81" s="958">
        <v>3973</v>
      </c>
      <c r="AG81" s="958"/>
      <c r="AH81" s="958"/>
      <c r="AI81" s="958"/>
      <c r="AJ81" s="958"/>
      <c r="AK81" s="958" t="s">
        <v>492</v>
      </c>
      <c r="AL81" s="958"/>
      <c r="AM81" s="958"/>
      <c r="AN81" s="958"/>
      <c r="AO81" s="958"/>
      <c r="AP81" s="958">
        <v>4225</v>
      </c>
      <c r="AQ81" s="958"/>
      <c r="AR81" s="958"/>
      <c r="AS81" s="958"/>
      <c r="AT81" s="958"/>
      <c r="AU81" s="958">
        <v>521</v>
      </c>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7414</v>
      </c>
      <c r="AG88" s="946"/>
      <c r="AH88" s="946"/>
      <c r="AI88" s="946"/>
      <c r="AJ88" s="946"/>
      <c r="AK88" s="950"/>
      <c r="AL88" s="950"/>
      <c r="AM88" s="950"/>
      <c r="AN88" s="950"/>
      <c r="AO88" s="950"/>
      <c r="AP88" s="946">
        <v>4357</v>
      </c>
      <c r="AQ88" s="946"/>
      <c r="AR88" s="946"/>
      <c r="AS88" s="946"/>
      <c r="AT88" s="946"/>
      <c r="AU88" s="946">
        <v>543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90</v>
      </c>
      <c r="CS102" s="940"/>
      <c r="CT102" s="940"/>
      <c r="CU102" s="940"/>
      <c r="CV102" s="941"/>
      <c r="CW102" s="939">
        <v>110</v>
      </c>
      <c r="CX102" s="940"/>
      <c r="CY102" s="940"/>
      <c r="CZ102" s="940"/>
      <c r="DA102" s="941"/>
      <c r="DB102" s="939" t="s">
        <v>492</v>
      </c>
      <c r="DC102" s="940"/>
      <c r="DD102" s="940"/>
      <c r="DE102" s="940"/>
      <c r="DF102" s="941"/>
      <c r="DG102" s="939" t="s">
        <v>492</v>
      </c>
      <c r="DH102" s="940"/>
      <c r="DI102" s="940"/>
      <c r="DJ102" s="940"/>
      <c r="DK102" s="941"/>
      <c r="DL102" s="939" t="s">
        <v>492</v>
      </c>
      <c r="DM102" s="940"/>
      <c r="DN102" s="940"/>
      <c r="DO102" s="940"/>
      <c r="DP102" s="941"/>
      <c r="DQ102" s="939" t="s">
        <v>492</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415</v>
      </c>
      <c r="AB109" s="883"/>
      <c r="AC109" s="883"/>
      <c r="AD109" s="883"/>
      <c r="AE109" s="884"/>
      <c r="AF109" s="885" t="s">
        <v>416</v>
      </c>
      <c r="AG109" s="883"/>
      <c r="AH109" s="883"/>
      <c r="AI109" s="883"/>
      <c r="AJ109" s="884"/>
      <c r="AK109" s="885" t="s">
        <v>295</v>
      </c>
      <c r="AL109" s="883"/>
      <c r="AM109" s="883"/>
      <c r="AN109" s="883"/>
      <c r="AO109" s="884"/>
      <c r="AP109" s="885" t="s">
        <v>417</v>
      </c>
      <c r="AQ109" s="883"/>
      <c r="AR109" s="883"/>
      <c r="AS109" s="883"/>
      <c r="AT109" s="916"/>
      <c r="AU109" s="882" t="s">
        <v>414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415</v>
      </c>
      <c r="BR109" s="883"/>
      <c r="BS109" s="883"/>
      <c r="BT109" s="883"/>
      <c r="BU109" s="884"/>
      <c r="BV109" s="885" t="s">
        <v>416</v>
      </c>
      <c r="BW109" s="883"/>
      <c r="BX109" s="883"/>
      <c r="BY109" s="883"/>
      <c r="BZ109" s="884"/>
      <c r="CA109" s="885" t="s">
        <v>295</v>
      </c>
      <c r="CB109" s="883"/>
      <c r="CC109" s="883"/>
      <c r="CD109" s="883"/>
      <c r="CE109" s="884"/>
      <c r="CF109" s="923" t="s">
        <v>417</v>
      </c>
      <c r="CG109" s="923"/>
      <c r="CH109" s="923"/>
      <c r="CI109" s="923"/>
      <c r="CJ109" s="923"/>
      <c r="CK109" s="885" t="s">
        <v>418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415</v>
      </c>
      <c r="DH109" s="883"/>
      <c r="DI109" s="883"/>
      <c r="DJ109" s="883"/>
      <c r="DK109" s="884"/>
      <c r="DL109" s="885" t="s">
        <v>416</v>
      </c>
      <c r="DM109" s="883"/>
      <c r="DN109" s="883"/>
      <c r="DO109" s="883"/>
      <c r="DP109" s="884"/>
      <c r="DQ109" s="885" t="s">
        <v>295</v>
      </c>
      <c r="DR109" s="883"/>
      <c r="DS109" s="883"/>
      <c r="DT109" s="883"/>
      <c r="DU109" s="884"/>
      <c r="DV109" s="885" t="s">
        <v>417</v>
      </c>
      <c r="DW109" s="883"/>
      <c r="DX109" s="883"/>
      <c r="DY109" s="883"/>
      <c r="DZ109" s="916"/>
    </row>
    <row r="110" spans="1:131" s="212" customFormat="1" ht="26.25" customHeight="1" x14ac:dyDescent="0.15">
      <c r="A110" s="794" t="s">
        <v>419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1511018</v>
      </c>
      <c r="AB110" s="876"/>
      <c r="AC110" s="876"/>
      <c r="AD110" s="876"/>
      <c r="AE110" s="877"/>
      <c r="AF110" s="878">
        <v>1540457</v>
      </c>
      <c r="AG110" s="876"/>
      <c r="AH110" s="876"/>
      <c r="AI110" s="876"/>
      <c r="AJ110" s="877"/>
      <c r="AK110" s="878">
        <v>1610296</v>
      </c>
      <c r="AL110" s="876"/>
      <c r="AM110" s="876"/>
      <c r="AN110" s="876"/>
      <c r="AO110" s="877"/>
      <c r="AP110" s="879">
        <v>25</v>
      </c>
      <c r="AQ110" s="880"/>
      <c r="AR110" s="880"/>
      <c r="AS110" s="880"/>
      <c r="AT110" s="881"/>
      <c r="AU110" s="917" t="s">
        <v>69</v>
      </c>
      <c r="AV110" s="918"/>
      <c r="AW110" s="918"/>
      <c r="AX110" s="918"/>
      <c r="AY110" s="918"/>
      <c r="AZ110" s="847" t="s">
        <v>420</v>
      </c>
      <c r="BA110" s="795"/>
      <c r="BB110" s="795"/>
      <c r="BC110" s="795"/>
      <c r="BD110" s="795"/>
      <c r="BE110" s="795"/>
      <c r="BF110" s="795"/>
      <c r="BG110" s="795"/>
      <c r="BH110" s="795"/>
      <c r="BI110" s="795"/>
      <c r="BJ110" s="795"/>
      <c r="BK110" s="795"/>
      <c r="BL110" s="795"/>
      <c r="BM110" s="795"/>
      <c r="BN110" s="795"/>
      <c r="BO110" s="795"/>
      <c r="BP110" s="796"/>
      <c r="BQ110" s="848">
        <v>16170651</v>
      </c>
      <c r="BR110" s="829"/>
      <c r="BS110" s="829"/>
      <c r="BT110" s="829"/>
      <c r="BU110" s="829"/>
      <c r="BV110" s="829">
        <v>15277638</v>
      </c>
      <c r="BW110" s="829"/>
      <c r="BX110" s="829"/>
      <c r="BY110" s="829"/>
      <c r="BZ110" s="829"/>
      <c r="CA110" s="829">
        <v>14690330</v>
      </c>
      <c r="CB110" s="829"/>
      <c r="CC110" s="829"/>
      <c r="CD110" s="829"/>
      <c r="CE110" s="829"/>
      <c r="CF110" s="853">
        <v>227.8</v>
      </c>
      <c r="CG110" s="854"/>
      <c r="CH110" s="854"/>
      <c r="CI110" s="854"/>
      <c r="CJ110" s="854"/>
      <c r="CK110" s="913" t="s">
        <v>421</v>
      </c>
      <c r="CL110" s="806"/>
      <c r="CM110" s="847" t="s">
        <v>422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424</v>
      </c>
      <c r="BA111" s="739"/>
      <c r="BB111" s="739"/>
      <c r="BC111" s="739"/>
      <c r="BD111" s="739"/>
      <c r="BE111" s="739"/>
      <c r="BF111" s="739"/>
      <c r="BG111" s="739"/>
      <c r="BH111" s="739"/>
      <c r="BI111" s="739"/>
      <c r="BJ111" s="739"/>
      <c r="BK111" s="739"/>
      <c r="BL111" s="739"/>
      <c r="BM111" s="739"/>
      <c r="BN111" s="739"/>
      <c r="BO111" s="739"/>
      <c r="BP111" s="740"/>
      <c r="BQ111" s="803">
        <v>398700</v>
      </c>
      <c r="BR111" s="804"/>
      <c r="BS111" s="804"/>
      <c r="BT111" s="804"/>
      <c r="BU111" s="804"/>
      <c r="BV111" s="804">
        <v>353586</v>
      </c>
      <c r="BW111" s="804"/>
      <c r="BX111" s="804"/>
      <c r="BY111" s="804"/>
      <c r="BZ111" s="804"/>
      <c r="CA111" s="804">
        <v>308471</v>
      </c>
      <c r="CB111" s="804"/>
      <c r="CC111" s="804"/>
      <c r="CD111" s="804"/>
      <c r="CE111" s="804"/>
      <c r="CF111" s="862">
        <v>4.8</v>
      </c>
      <c r="CG111" s="863"/>
      <c r="CH111" s="863"/>
      <c r="CI111" s="863"/>
      <c r="CJ111" s="863"/>
      <c r="CK111" s="914"/>
      <c r="CL111" s="808"/>
      <c r="CM111" s="802" t="s">
        <v>425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426</v>
      </c>
      <c r="B112" s="900"/>
      <c r="C112" s="739" t="s">
        <v>427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428</v>
      </c>
      <c r="BA112" s="739"/>
      <c r="BB112" s="739"/>
      <c r="BC112" s="739"/>
      <c r="BD112" s="739"/>
      <c r="BE112" s="739"/>
      <c r="BF112" s="739"/>
      <c r="BG112" s="739"/>
      <c r="BH112" s="739"/>
      <c r="BI112" s="739"/>
      <c r="BJ112" s="739"/>
      <c r="BK112" s="739"/>
      <c r="BL112" s="739"/>
      <c r="BM112" s="739"/>
      <c r="BN112" s="739"/>
      <c r="BO112" s="739"/>
      <c r="BP112" s="740"/>
      <c r="BQ112" s="803">
        <v>1563351</v>
      </c>
      <c r="BR112" s="804"/>
      <c r="BS112" s="804"/>
      <c r="BT112" s="804"/>
      <c r="BU112" s="804"/>
      <c r="BV112" s="804">
        <v>1542346</v>
      </c>
      <c r="BW112" s="804"/>
      <c r="BX112" s="804"/>
      <c r="BY112" s="804"/>
      <c r="BZ112" s="804"/>
      <c r="CA112" s="804">
        <v>1585083</v>
      </c>
      <c r="CB112" s="804"/>
      <c r="CC112" s="804"/>
      <c r="CD112" s="804"/>
      <c r="CE112" s="804"/>
      <c r="CF112" s="862">
        <v>24.6</v>
      </c>
      <c r="CG112" s="863"/>
      <c r="CH112" s="863"/>
      <c r="CI112" s="863"/>
      <c r="CJ112" s="863"/>
      <c r="CK112" s="914"/>
      <c r="CL112" s="808"/>
      <c r="CM112" s="802" t="s">
        <v>429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430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220570</v>
      </c>
      <c r="AB113" s="906"/>
      <c r="AC113" s="906"/>
      <c r="AD113" s="906"/>
      <c r="AE113" s="907"/>
      <c r="AF113" s="908">
        <v>169706</v>
      </c>
      <c r="AG113" s="906"/>
      <c r="AH113" s="906"/>
      <c r="AI113" s="906"/>
      <c r="AJ113" s="907"/>
      <c r="AK113" s="908">
        <v>131614</v>
      </c>
      <c r="AL113" s="906"/>
      <c r="AM113" s="906"/>
      <c r="AN113" s="906"/>
      <c r="AO113" s="907"/>
      <c r="AP113" s="909">
        <v>2</v>
      </c>
      <c r="AQ113" s="910"/>
      <c r="AR113" s="910"/>
      <c r="AS113" s="910"/>
      <c r="AT113" s="911"/>
      <c r="AU113" s="919"/>
      <c r="AV113" s="920"/>
      <c r="AW113" s="920"/>
      <c r="AX113" s="920"/>
      <c r="AY113" s="920"/>
      <c r="AZ113" s="802" t="s">
        <v>431</v>
      </c>
      <c r="BA113" s="739"/>
      <c r="BB113" s="739"/>
      <c r="BC113" s="739"/>
      <c r="BD113" s="739"/>
      <c r="BE113" s="739"/>
      <c r="BF113" s="739"/>
      <c r="BG113" s="739"/>
      <c r="BH113" s="739"/>
      <c r="BI113" s="739"/>
      <c r="BJ113" s="739"/>
      <c r="BK113" s="739"/>
      <c r="BL113" s="739"/>
      <c r="BM113" s="739"/>
      <c r="BN113" s="739"/>
      <c r="BO113" s="739"/>
      <c r="BP113" s="740"/>
      <c r="BQ113" s="803">
        <v>625157</v>
      </c>
      <c r="BR113" s="804"/>
      <c r="BS113" s="804"/>
      <c r="BT113" s="804"/>
      <c r="BU113" s="804"/>
      <c r="BV113" s="804">
        <v>588356</v>
      </c>
      <c r="BW113" s="804"/>
      <c r="BX113" s="804"/>
      <c r="BY113" s="804"/>
      <c r="BZ113" s="804"/>
      <c r="CA113" s="804">
        <v>543388</v>
      </c>
      <c r="CB113" s="804"/>
      <c r="CC113" s="804"/>
      <c r="CD113" s="804"/>
      <c r="CE113" s="804"/>
      <c r="CF113" s="862">
        <v>8.4</v>
      </c>
      <c r="CG113" s="863"/>
      <c r="CH113" s="863"/>
      <c r="CI113" s="863"/>
      <c r="CJ113" s="863"/>
      <c r="CK113" s="914"/>
      <c r="CL113" s="808"/>
      <c r="CM113" s="802" t="s">
        <v>432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47314</v>
      </c>
      <c r="AB114" s="767"/>
      <c r="AC114" s="767"/>
      <c r="AD114" s="767"/>
      <c r="AE114" s="768"/>
      <c r="AF114" s="769">
        <v>47156</v>
      </c>
      <c r="AG114" s="767"/>
      <c r="AH114" s="767"/>
      <c r="AI114" s="767"/>
      <c r="AJ114" s="768"/>
      <c r="AK114" s="769">
        <v>45669</v>
      </c>
      <c r="AL114" s="767"/>
      <c r="AM114" s="767"/>
      <c r="AN114" s="767"/>
      <c r="AO114" s="768"/>
      <c r="AP114" s="811">
        <v>0.7</v>
      </c>
      <c r="AQ114" s="812"/>
      <c r="AR114" s="812"/>
      <c r="AS114" s="812"/>
      <c r="AT114" s="813"/>
      <c r="AU114" s="919"/>
      <c r="AV114" s="920"/>
      <c r="AW114" s="920"/>
      <c r="AX114" s="920"/>
      <c r="AY114" s="920"/>
      <c r="AZ114" s="802" t="s">
        <v>434</v>
      </c>
      <c r="BA114" s="739"/>
      <c r="BB114" s="739"/>
      <c r="BC114" s="739"/>
      <c r="BD114" s="739"/>
      <c r="BE114" s="739"/>
      <c r="BF114" s="739"/>
      <c r="BG114" s="739"/>
      <c r="BH114" s="739"/>
      <c r="BI114" s="739"/>
      <c r="BJ114" s="739"/>
      <c r="BK114" s="739"/>
      <c r="BL114" s="739"/>
      <c r="BM114" s="739"/>
      <c r="BN114" s="739"/>
      <c r="BO114" s="739"/>
      <c r="BP114" s="740"/>
      <c r="BQ114" s="803">
        <v>1489433</v>
      </c>
      <c r="BR114" s="804"/>
      <c r="BS114" s="804"/>
      <c r="BT114" s="804"/>
      <c r="BU114" s="804"/>
      <c r="BV114" s="804">
        <v>1525905</v>
      </c>
      <c r="BW114" s="804"/>
      <c r="BX114" s="804"/>
      <c r="BY114" s="804"/>
      <c r="BZ114" s="804"/>
      <c r="CA114" s="804">
        <v>1626912</v>
      </c>
      <c r="CB114" s="804"/>
      <c r="CC114" s="804"/>
      <c r="CD114" s="804"/>
      <c r="CE114" s="804"/>
      <c r="CF114" s="862">
        <v>25.2</v>
      </c>
      <c r="CG114" s="863"/>
      <c r="CH114" s="863"/>
      <c r="CI114" s="863"/>
      <c r="CJ114" s="863"/>
      <c r="CK114" s="914"/>
      <c r="CL114" s="808"/>
      <c r="CM114" s="802" t="s">
        <v>435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437</v>
      </c>
      <c r="BA115" s="739"/>
      <c r="BB115" s="739"/>
      <c r="BC115" s="739"/>
      <c r="BD115" s="739"/>
      <c r="BE115" s="739"/>
      <c r="BF115" s="739"/>
      <c r="BG115" s="739"/>
      <c r="BH115" s="739"/>
      <c r="BI115" s="739"/>
      <c r="BJ115" s="739"/>
      <c r="BK115" s="739"/>
      <c r="BL115" s="739"/>
      <c r="BM115" s="739"/>
      <c r="BN115" s="739"/>
      <c r="BO115" s="739"/>
      <c r="BP115" s="740"/>
      <c r="BQ115" s="803">
        <v>3000</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442</v>
      </c>
      <c r="Z117" s="884"/>
      <c r="AA117" s="889">
        <v>1778902</v>
      </c>
      <c r="AB117" s="890"/>
      <c r="AC117" s="890"/>
      <c r="AD117" s="890"/>
      <c r="AE117" s="891"/>
      <c r="AF117" s="892">
        <v>1757319</v>
      </c>
      <c r="AG117" s="890"/>
      <c r="AH117" s="890"/>
      <c r="AI117" s="890"/>
      <c r="AJ117" s="891"/>
      <c r="AK117" s="892">
        <v>1787579</v>
      </c>
      <c r="AL117" s="890"/>
      <c r="AM117" s="890"/>
      <c r="AN117" s="890"/>
      <c r="AO117" s="891"/>
      <c r="AP117" s="893"/>
      <c r="AQ117" s="894"/>
      <c r="AR117" s="894"/>
      <c r="AS117" s="894"/>
      <c r="AT117" s="895"/>
      <c r="AU117" s="919"/>
      <c r="AV117" s="920"/>
      <c r="AW117" s="920"/>
      <c r="AX117" s="920"/>
      <c r="AY117" s="920"/>
      <c r="AZ117" s="850" t="s">
        <v>443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415</v>
      </c>
      <c r="AB118" s="883"/>
      <c r="AC118" s="883"/>
      <c r="AD118" s="883"/>
      <c r="AE118" s="884"/>
      <c r="AF118" s="885" t="s">
        <v>416</v>
      </c>
      <c r="AG118" s="883"/>
      <c r="AH118" s="883"/>
      <c r="AI118" s="883"/>
      <c r="AJ118" s="884"/>
      <c r="AK118" s="885" t="s">
        <v>295</v>
      </c>
      <c r="AL118" s="883"/>
      <c r="AM118" s="883"/>
      <c r="AN118" s="883"/>
      <c r="AO118" s="884"/>
      <c r="AP118" s="886" t="s">
        <v>417</v>
      </c>
      <c r="AQ118" s="887"/>
      <c r="AR118" s="887"/>
      <c r="AS118" s="887"/>
      <c r="AT118" s="888"/>
      <c r="AU118" s="919"/>
      <c r="AV118" s="920"/>
      <c r="AW118" s="920"/>
      <c r="AX118" s="920"/>
      <c r="AY118" s="920"/>
      <c r="AZ118" s="825" t="s">
        <v>445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421</v>
      </c>
      <c r="B119" s="806"/>
      <c r="C119" s="847" t="s">
        <v>422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447</v>
      </c>
      <c r="BP119" s="865"/>
      <c r="BQ119" s="866">
        <v>20250292</v>
      </c>
      <c r="BR119" s="832"/>
      <c r="BS119" s="832"/>
      <c r="BT119" s="832"/>
      <c r="BU119" s="832"/>
      <c r="BV119" s="832">
        <v>19287831</v>
      </c>
      <c r="BW119" s="832"/>
      <c r="BX119" s="832"/>
      <c r="BY119" s="832"/>
      <c r="BZ119" s="832"/>
      <c r="CA119" s="832">
        <v>18754184</v>
      </c>
      <c r="CB119" s="832"/>
      <c r="CC119" s="832"/>
      <c r="CD119" s="832"/>
      <c r="CE119" s="832"/>
      <c r="CF119" s="735"/>
      <c r="CG119" s="736"/>
      <c r="CH119" s="736"/>
      <c r="CI119" s="736"/>
      <c r="CJ119" s="821"/>
      <c r="CK119" s="915"/>
      <c r="CL119" s="810"/>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398700</v>
      </c>
      <c r="DH119" s="751"/>
      <c r="DI119" s="751"/>
      <c r="DJ119" s="751"/>
      <c r="DK119" s="752"/>
      <c r="DL119" s="753">
        <v>353586</v>
      </c>
      <c r="DM119" s="751"/>
      <c r="DN119" s="751"/>
      <c r="DO119" s="751"/>
      <c r="DP119" s="752"/>
      <c r="DQ119" s="753">
        <v>308471</v>
      </c>
      <c r="DR119" s="751"/>
      <c r="DS119" s="751"/>
      <c r="DT119" s="751"/>
      <c r="DU119" s="752"/>
      <c r="DV119" s="835">
        <v>4.8</v>
      </c>
      <c r="DW119" s="836"/>
      <c r="DX119" s="836"/>
      <c r="DY119" s="836"/>
      <c r="DZ119" s="837"/>
    </row>
    <row r="120" spans="1:130" s="212" customFormat="1" ht="26.25" customHeight="1" x14ac:dyDescent="0.15">
      <c r="A120" s="807"/>
      <c r="B120" s="808"/>
      <c r="C120" s="802" t="s">
        <v>425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449</v>
      </c>
      <c r="AV120" s="868"/>
      <c r="AW120" s="868"/>
      <c r="AX120" s="868"/>
      <c r="AY120" s="869"/>
      <c r="AZ120" s="847" t="s">
        <v>450</v>
      </c>
      <c r="BA120" s="795"/>
      <c r="BB120" s="795"/>
      <c r="BC120" s="795"/>
      <c r="BD120" s="795"/>
      <c r="BE120" s="795"/>
      <c r="BF120" s="795"/>
      <c r="BG120" s="795"/>
      <c r="BH120" s="795"/>
      <c r="BI120" s="795"/>
      <c r="BJ120" s="795"/>
      <c r="BK120" s="795"/>
      <c r="BL120" s="795"/>
      <c r="BM120" s="795"/>
      <c r="BN120" s="795"/>
      <c r="BO120" s="795"/>
      <c r="BP120" s="796"/>
      <c r="BQ120" s="848">
        <v>4855282</v>
      </c>
      <c r="BR120" s="829"/>
      <c r="BS120" s="829"/>
      <c r="BT120" s="829"/>
      <c r="BU120" s="829"/>
      <c r="BV120" s="829">
        <v>5296761</v>
      </c>
      <c r="BW120" s="829"/>
      <c r="BX120" s="829"/>
      <c r="BY120" s="829"/>
      <c r="BZ120" s="829"/>
      <c r="CA120" s="829">
        <v>5725980</v>
      </c>
      <c r="CB120" s="829"/>
      <c r="CC120" s="829"/>
      <c r="CD120" s="829"/>
      <c r="CE120" s="829"/>
      <c r="CF120" s="853">
        <v>88.8</v>
      </c>
      <c r="CG120" s="854"/>
      <c r="CH120" s="854"/>
      <c r="CI120" s="854"/>
      <c r="CJ120" s="854"/>
      <c r="CK120" s="855" t="s">
        <v>451</v>
      </c>
      <c r="CL120" s="839"/>
      <c r="CM120" s="839"/>
      <c r="CN120" s="839"/>
      <c r="CO120" s="840"/>
      <c r="CP120" s="859" t="s">
        <v>398</v>
      </c>
      <c r="CQ120" s="860"/>
      <c r="CR120" s="860"/>
      <c r="CS120" s="860"/>
      <c r="CT120" s="860"/>
      <c r="CU120" s="860"/>
      <c r="CV120" s="860"/>
      <c r="CW120" s="860"/>
      <c r="CX120" s="860"/>
      <c r="CY120" s="860"/>
      <c r="CZ120" s="860"/>
      <c r="DA120" s="860"/>
      <c r="DB120" s="860"/>
      <c r="DC120" s="860"/>
      <c r="DD120" s="860"/>
      <c r="DE120" s="860"/>
      <c r="DF120" s="861"/>
      <c r="DG120" s="848">
        <v>1258673</v>
      </c>
      <c r="DH120" s="829"/>
      <c r="DI120" s="829"/>
      <c r="DJ120" s="829"/>
      <c r="DK120" s="829"/>
      <c r="DL120" s="829">
        <v>1134915</v>
      </c>
      <c r="DM120" s="829"/>
      <c r="DN120" s="829"/>
      <c r="DO120" s="829"/>
      <c r="DP120" s="829"/>
      <c r="DQ120" s="829">
        <v>1139251</v>
      </c>
      <c r="DR120" s="829"/>
      <c r="DS120" s="829"/>
      <c r="DT120" s="829"/>
      <c r="DU120" s="829"/>
      <c r="DV120" s="830">
        <v>17.7</v>
      </c>
      <c r="DW120" s="830"/>
      <c r="DX120" s="830"/>
      <c r="DY120" s="830"/>
      <c r="DZ120" s="831"/>
    </row>
    <row r="121" spans="1:130" s="212" customFormat="1" ht="26.25" customHeight="1" x14ac:dyDescent="0.15">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787744</v>
      </c>
      <c r="BR121" s="804"/>
      <c r="BS121" s="804"/>
      <c r="BT121" s="804"/>
      <c r="BU121" s="804"/>
      <c r="BV121" s="804">
        <v>814648</v>
      </c>
      <c r="BW121" s="804"/>
      <c r="BX121" s="804"/>
      <c r="BY121" s="804"/>
      <c r="BZ121" s="804"/>
      <c r="CA121" s="804">
        <v>960118</v>
      </c>
      <c r="CB121" s="804"/>
      <c r="CC121" s="804"/>
      <c r="CD121" s="804"/>
      <c r="CE121" s="804"/>
      <c r="CF121" s="862">
        <v>14.9</v>
      </c>
      <c r="CG121" s="863"/>
      <c r="CH121" s="863"/>
      <c r="CI121" s="863"/>
      <c r="CJ121" s="863"/>
      <c r="CK121" s="856"/>
      <c r="CL121" s="842"/>
      <c r="CM121" s="842"/>
      <c r="CN121" s="842"/>
      <c r="CO121" s="843"/>
      <c r="CP121" s="822" t="s">
        <v>400</v>
      </c>
      <c r="CQ121" s="823"/>
      <c r="CR121" s="823"/>
      <c r="CS121" s="823"/>
      <c r="CT121" s="823"/>
      <c r="CU121" s="823"/>
      <c r="CV121" s="823"/>
      <c r="CW121" s="823"/>
      <c r="CX121" s="823"/>
      <c r="CY121" s="823"/>
      <c r="CZ121" s="823"/>
      <c r="DA121" s="823"/>
      <c r="DB121" s="823"/>
      <c r="DC121" s="823"/>
      <c r="DD121" s="823"/>
      <c r="DE121" s="823"/>
      <c r="DF121" s="824"/>
      <c r="DG121" s="803">
        <v>275309</v>
      </c>
      <c r="DH121" s="804"/>
      <c r="DI121" s="804"/>
      <c r="DJ121" s="804"/>
      <c r="DK121" s="804"/>
      <c r="DL121" s="804">
        <v>381752</v>
      </c>
      <c r="DM121" s="804"/>
      <c r="DN121" s="804"/>
      <c r="DO121" s="804"/>
      <c r="DP121" s="804"/>
      <c r="DQ121" s="804">
        <v>424658</v>
      </c>
      <c r="DR121" s="804"/>
      <c r="DS121" s="804"/>
      <c r="DT121" s="804"/>
      <c r="DU121" s="804"/>
      <c r="DV121" s="781">
        <v>6.6</v>
      </c>
      <c r="DW121" s="781"/>
      <c r="DX121" s="781"/>
      <c r="DY121" s="781"/>
      <c r="DZ121" s="782"/>
    </row>
    <row r="122" spans="1:130" s="212" customFormat="1" ht="26.25" customHeight="1" x14ac:dyDescent="0.15">
      <c r="A122" s="807"/>
      <c r="B122" s="808"/>
      <c r="C122" s="802" t="s">
        <v>435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12289647</v>
      </c>
      <c r="BR122" s="832"/>
      <c r="BS122" s="832"/>
      <c r="BT122" s="832"/>
      <c r="BU122" s="832"/>
      <c r="BV122" s="832">
        <v>11578344</v>
      </c>
      <c r="BW122" s="832"/>
      <c r="BX122" s="832"/>
      <c r="BY122" s="832"/>
      <c r="BZ122" s="832"/>
      <c r="CA122" s="832">
        <v>10921501</v>
      </c>
      <c r="CB122" s="832"/>
      <c r="CC122" s="832"/>
      <c r="CD122" s="832"/>
      <c r="CE122" s="832"/>
      <c r="CF122" s="833">
        <v>169.4</v>
      </c>
      <c r="CG122" s="834"/>
      <c r="CH122" s="834"/>
      <c r="CI122" s="834"/>
      <c r="CJ122" s="834"/>
      <c r="CK122" s="856"/>
      <c r="CL122" s="842"/>
      <c r="CM122" s="842"/>
      <c r="CN122" s="842"/>
      <c r="CO122" s="843"/>
      <c r="CP122" s="822" t="s">
        <v>399</v>
      </c>
      <c r="CQ122" s="823"/>
      <c r="CR122" s="823"/>
      <c r="CS122" s="823"/>
      <c r="CT122" s="823"/>
      <c r="CU122" s="823"/>
      <c r="CV122" s="823"/>
      <c r="CW122" s="823"/>
      <c r="CX122" s="823"/>
      <c r="CY122" s="823"/>
      <c r="CZ122" s="823"/>
      <c r="DA122" s="823"/>
      <c r="DB122" s="823"/>
      <c r="DC122" s="823"/>
      <c r="DD122" s="823"/>
      <c r="DE122" s="823"/>
      <c r="DF122" s="824"/>
      <c r="DG122" s="803">
        <v>29369</v>
      </c>
      <c r="DH122" s="804"/>
      <c r="DI122" s="804"/>
      <c r="DJ122" s="804"/>
      <c r="DK122" s="804"/>
      <c r="DL122" s="804">
        <v>25679</v>
      </c>
      <c r="DM122" s="804"/>
      <c r="DN122" s="804"/>
      <c r="DO122" s="804"/>
      <c r="DP122" s="804"/>
      <c r="DQ122" s="804">
        <v>21174</v>
      </c>
      <c r="DR122" s="804"/>
      <c r="DS122" s="804"/>
      <c r="DT122" s="804"/>
      <c r="DU122" s="804"/>
      <c r="DV122" s="781">
        <v>0.3</v>
      </c>
      <c r="DW122" s="781"/>
      <c r="DX122" s="781"/>
      <c r="DY122" s="781"/>
      <c r="DZ122" s="782"/>
    </row>
    <row r="123" spans="1:130" s="212" customFormat="1" ht="26.25" customHeight="1" x14ac:dyDescent="0.15">
      <c r="A123" s="807"/>
      <c r="B123" s="808"/>
      <c r="C123" s="802" t="s">
        <v>441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455</v>
      </c>
      <c r="BP123" s="865"/>
      <c r="BQ123" s="819">
        <v>17932673</v>
      </c>
      <c r="BR123" s="820"/>
      <c r="BS123" s="820"/>
      <c r="BT123" s="820"/>
      <c r="BU123" s="820"/>
      <c r="BV123" s="820">
        <v>17689753</v>
      </c>
      <c r="BW123" s="820"/>
      <c r="BX123" s="820"/>
      <c r="BY123" s="820"/>
      <c r="BZ123" s="820"/>
      <c r="CA123" s="820">
        <v>17607599</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37</v>
      </c>
      <c r="BR124" s="818"/>
      <c r="BS124" s="818"/>
      <c r="BT124" s="818"/>
      <c r="BU124" s="818"/>
      <c r="BV124" s="818">
        <v>25.4</v>
      </c>
      <c r="BW124" s="818"/>
      <c r="BX124" s="818"/>
      <c r="BY124" s="818"/>
      <c r="BZ124" s="818"/>
      <c r="CA124" s="818">
        <v>17.7</v>
      </c>
      <c r="CB124" s="818"/>
      <c r="CC124" s="818"/>
      <c r="CD124" s="818"/>
      <c r="CE124" s="818"/>
      <c r="CF124" s="713"/>
      <c r="CG124" s="714"/>
      <c r="CH124" s="714"/>
      <c r="CI124" s="714"/>
      <c r="CJ124" s="849"/>
      <c r="CK124" s="857"/>
      <c r="CL124" s="857"/>
      <c r="CM124" s="857"/>
      <c r="CN124" s="857"/>
      <c r="CO124" s="858"/>
      <c r="CP124" s="822" t="s">
        <v>457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458</v>
      </c>
      <c r="CL125" s="839"/>
      <c r="CM125" s="839"/>
      <c r="CN125" s="839"/>
      <c r="CO125" s="840"/>
      <c r="CP125" s="847" t="s">
        <v>459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462</v>
      </c>
      <c r="AY127" s="799"/>
      <c r="AZ127" s="799"/>
      <c r="BA127" s="799"/>
      <c r="BB127" s="799"/>
      <c r="BC127" s="799"/>
      <c r="BD127" s="799"/>
      <c r="BE127" s="800"/>
      <c r="BF127" s="798" t="s">
        <v>463</v>
      </c>
      <c r="BG127" s="799"/>
      <c r="BH127" s="799"/>
      <c r="BI127" s="799"/>
      <c r="BJ127" s="799"/>
      <c r="BK127" s="799"/>
      <c r="BL127" s="800"/>
      <c r="BM127" s="798" t="s">
        <v>464</v>
      </c>
      <c r="BN127" s="799"/>
      <c r="BO127" s="799"/>
      <c r="BP127" s="799"/>
      <c r="BQ127" s="799"/>
      <c r="BR127" s="799"/>
      <c r="BS127" s="800"/>
      <c r="BT127" s="798" t="s">
        <v>465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468</v>
      </c>
      <c r="X128" s="785"/>
      <c r="Y128" s="785"/>
      <c r="Z128" s="786"/>
      <c r="AA128" s="787">
        <v>149550</v>
      </c>
      <c r="AB128" s="788"/>
      <c r="AC128" s="788"/>
      <c r="AD128" s="788"/>
      <c r="AE128" s="789"/>
      <c r="AF128" s="790">
        <v>127917</v>
      </c>
      <c r="AG128" s="788"/>
      <c r="AH128" s="788"/>
      <c r="AI128" s="788"/>
      <c r="AJ128" s="789"/>
      <c r="AK128" s="790">
        <v>145042</v>
      </c>
      <c r="AL128" s="788"/>
      <c r="AM128" s="788"/>
      <c r="AN128" s="788"/>
      <c r="AO128" s="789"/>
      <c r="AP128" s="791"/>
      <c r="AQ128" s="792"/>
      <c r="AR128" s="792"/>
      <c r="AS128" s="792"/>
      <c r="AT128" s="793"/>
      <c r="AU128" s="214"/>
      <c r="AV128" s="214"/>
      <c r="AW128" s="214"/>
      <c r="AX128" s="794" t="s">
        <v>469</v>
      </c>
      <c r="AY128" s="795"/>
      <c r="AZ128" s="795"/>
      <c r="BA128" s="795"/>
      <c r="BB128" s="795"/>
      <c r="BC128" s="795"/>
      <c r="BD128" s="795"/>
      <c r="BE128" s="796"/>
      <c r="BF128" s="773" t="s">
        <v>122</v>
      </c>
      <c r="BG128" s="774"/>
      <c r="BH128" s="774"/>
      <c r="BI128" s="774"/>
      <c r="BJ128" s="774"/>
      <c r="BK128" s="774"/>
      <c r="BL128" s="797"/>
      <c r="BM128" s="773">
        <v>13.86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470</v>
      </c>
      <c r="CQ128" s="717"/>
      <c r="CR128" s="717"/>
      <c r="CS128" s="717"/>
      <c r="CT128" s="717"/>
      <c r="CU128" s="717"/>
      <c r="CV128" s="717"/>
      <c r="CW128" s="717"/>
      <c r="CX128" s="717"/>
      <c r="CY128" s="717"/>
      <c r="CZ128" s="717"/>
      <c r="DA128" s="717"/>
      <c r="DB128" s="717"/>
      <c r="DC128" s="717"/>
      <c r="DD128" s="717"/>
      <c r="DE128" s="717"/>
      <c r="DF128" s="718"/>
      <c r="DG128" s="777">
        <v>3000</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471</v>
      </c>
      <c r="X129" s="764"/>
      <c r="Y129" s="764"/>
      <c r="Z129" s="765"/>
      <c r="AA129" s="766">
        <v>7399263</v>
      </c>
      <c r="AB129" s="767"/>
      <c r="AC129" s="767"/>
      <c r="AD129" s="767"/>
      <c r="AE129" s="768"/>
      <c r="AF129" s="769">
        <v>7430249</v>
      </c>
      <c r="AG129" s="767"/>
      <c r="AH129" s="767"/>
      <c r="AI129" s="767"/>
      <c r="AJ129" s="768"/>
      <c r="AK129" s="769">
        <v>7582344</v>
      </c>
      <c r="AL129" s="767"/>
      <c r="AM129" s="767"/>
      <c r="AN129" s="767"/>
      <c r="AO129" s="768"/>
      <c r="AP129" s="770"/>
      <c r="AQ129" s="771"/>
      <c r="AR129" s="771"/>
      <c r="AS129" s="771"/>
      <c r="AT129" s="772"/>
      <c r="AU129" s="215"/>
      <c r="AV129" s="215"/>
      <c r="AW129" s="215"/>
      <c r="AX129" s="738" t="s">
        <v>472</v>
      </c>
      <c r="AY129" s="739"/>
      <c r="AZ129" s="739"/>
      <c r="BA129" s="739"/>
      <c r="BB129" s="739"/>
      <c r="BC129" s="739"/>
      <c r="BD129" s="739"/>
      <c r="BE129" s="740"/>
      <c r="BF129" s="757" t="s">
        <v>122</v>
      </c>
      <c r="BG129" s="758"/>
      <c r="BH129" s="758"/>
      <c r="BI129" s="758"/>
      <c r="BJ129" s="758"/>
      <c r="BK129" s="758"/>
      <c r="BL129" s="759"/>
      <c r="BM129" s="757">
        <v>18.86</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474</v>
      </c>
      <c r="X130" s="764"/>
      <c r="Y130" s="764"/>
      <c r="Z130" s="765"/>
      <c r="AA130" s="766">
        <v>1138637</v>
      </c>
      <c r="AB130" s="767"/>
      <c r="AC130" s="767"/>
      <c r="AD130" s="767"/>
      <c r="AE130" s="768"/>
      <c r="AF130" s="769">
        <v>1140851</v>
      </c>
      <c r="AG130" s="767"/>
      <c r="AH130" s="767"/>
      <c r="AI130" s="767"/>
      <c r="AJ130" s="768"/>
      <c r="AK130" s="769">
        <v>1134431</v>
      </c>
      <c r="AL130" s="767"/>
      <c r="AM130" s="767"/>
      <c r="AN130" s="767"/>
      <c r="AO130" s="768"/>
      <c r="AP130" s="770"/>
      <c r="AQ130" s="771"/>
      <c r="AR130" s="771"/>
      <c r="AS130" s="771"/>
      <c r="AT130" s="772"/>
      <c r="AU130" s="215"/>
      <c r="AV130" s="215"/>
      <c r="AW130" s="215"/>
      <c r="AX130" s="738" t="s">
        <v>475</v>
      </c>
      <c r="AY130" s="739"/>
      <c r="AZ130" s="739"/>
      <c r="BA130" s="739"/>
      <c r="BB130" s="739"/>
      <c r="BC130" s="739"/>
      <c r="BD130" s="739"/>
      <c r="BE130" s="740"/>
      <c r="BF130" s="741">
        <v>7.8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476</v>
      </c>
      <c r="X131" s="748"/>
      <c r="Y131" s="748"/>
      <c r="Z131" s="749"/>
      <c r="AA131" s="750">
        <v>6260626</v>
      </c>
      <c r="AB131" s="751"/>
      <c r="AC131" s="751"/>
      <c r="AD131" s="751"/>
      <c r="AE131" s="752"/>
      <c r="AF131" s="753">
        <v>6289398</v>
      </c>
      <c r="AG131" s="751"/>
      <c r="AH131" s="751"/>
      <c r="AI131" s="751"/>
      <c r="AJ131" s="752"/>
      <c r="AK131" s="753">
        <v>6447913</v>
      </c>
      <c r="AL131" s="751"/>
      <c r="AM131" s="751"/>
      <c r="AN131" s="751"/>
      <c r="AO131" s="752"/>
      <c r="AP131" s="754"/>
      <c r="AQ131" s="755"/>
      <c r="AR131" s="755"/>
      <c r="AS131" s="755"/>
      <c r="AT131" s="756"/>
      <c r="AU131" s="215"/>
      <c r="AV131" s="215"/>
      <c r="AW131" s="215"/>
      <c r="AX131" s="716" t="s">
        <v>477</v>
      </c>
      <c r="AY131" s="717"/>
      <c r="AZ131" s="717"/>
      <c r="BA131" s="717"/>
      <c r="BB131" s="717"/>
      <c r="BC131" s="717"/>
      <c r="BD131" s="717"/>
      <c r="BE131" s="718"/>
      <c r="BF131" s="719">
        <v>17.7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479</v>
      </c>
      <c r="W132" s="729"/>
      <c r="X132" s="729"/>
      <c r="Y132" s="729"/>
      <c r="Z132" s="730"/>
      <c r="AA132" s="731">
        <v>7.8381139519999996</v>
      </c>
      <c r="AB132" s="732"/>
      <c r="AC132" s="732"/>
      <c r="AD132" s="732"/>
      <c r="AE132" s="733"/>
      <c r="AF132" s="734">
        <v>7.7678499600000004</v>
      </c>
      <c r="AG132" s="732"/>
      <c r="AH132" s="732"/>
      <c r="AI132" s="732"/>
      <c r="AJ132" s="733"/>
      <c r="AK132" s="734">
        <v>7.8801621549999998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480</v>
      </c>
      <c r="W133" s="708"/>
      <c r="X133" s="708"/>
      <c r="Y133" s="708"/>
      <c r="Z133" s="709"/>
      <c r="AA133" s="710">
        <v>8.3000000000000007</v>
      </c>
      <c r="AB133" s="711"/>
      <c r="AC133" s="711"/>
      <c r="AD133" s="711"/>
      <c r="AE133" s="712"/>
      <c r="AF133" s="710">
        <v>7.8</v>
      </c>
      <c r="AG133" s="711"/>
      <c r="AH133" s="711"/>
      <c r="AI133" s="711"/>
      <c r="AJ133" s="712"/>
      <c r="AK133" s="710">
        <v>7.8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XIQCdFxoV7MOwm4OXTM8tP/A54ZyImwJn5+3KiXmqsmweXtrAn3v54ldEIOBIb4IWNjNmLKti/qzabUBVUM0Q==" saltValue="Bm0awZAiG/S0VStqt5Oc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iPysQ3Qm4BRCUX5s4+ckEA30whFnT1GkJk5ymnrtsVH3geUvN4+X5nnLZBDbQA7sKQYgtmtd7yMUhRgyyPi6A==" saltValue="hBnRfS+mel9n8oOkyW+Qr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g0bYYQtb3jkLC1aFhW/xLyIMw9V1Mqn2bOVjAlAXosiKl6iVWHlGsMN1V/jil4D6YNHxcbOnvz7ai5oSHMCxA==" saltValue="olzzjDSe0BlvMK6aVCBF2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5" t="s">
        <v>484</v>
      </c>
      <c r="AP7" s="253"/>
      <c r="AQ7" s="254" t="s">
        <v>485</v>
      </c>
      <c r="AR7" s="255"/>
    </row>
    <row r="8" spans="1:46" x14ac:dyDescent="0.15">
      <c r="A8" s="247"/>
      <c r="AK8" s="256"/>
      <c r="AL8" s="257"/>
      <c r="AM8" s="257"/>
      <c r="AN8" s="258"/>
      <c r="AO8" s="1106"/>
      <c r="AP8" s="259" t="s">
        <v>486</v>
      </c>
      <c r="AQ8" s="260" t="s">
        <v>487</v>
      </c>
      <c r="AR8" s="261" t="s">
        <v>488</v>
      </c>
    </row>
    <row r="9" spans="1:46" x14ac:dyDescent="0.15">
      <c r="A9" s="247"/>
      <c r="AK9" s="1117" t="s">
        <v>489</v>
      </c>
      <c r="AL9" s="1118"/>
      <c r="AM9" s="1118"/>
      <c r="AN9" s="1119"/>
      <c r="AO9" s="262">
        <v>2687968</v>
      </c>
      <c r="AP9" s="262">
        <v>136079</v>
      </c>
      <c r="AQ9" s="263">
        <v>72090</v>
      </c>
      <c r="AR9" s="264">
        <v>88.8</v>
      </c>
    </row>
    <row r="10" spans="1:46" ht="13.5" customHeight="1" x14ac:dyDescent="0.15">
      <c r="A10" s="247"/>
      <c r="AK10" s="1117" t="s">
        <v>490</v>
      </c>
      <c r="AL10" s="1118"/>
      <c r="AM10" s="1118"/>
      <c r="AN10" s="1119"/>
      <c r="AO10" s="265">
        <v>92328</v>
      </c>
      <c r="AP10" s="265">
        <v>4674</v>
      </c>
      <c r="AQ10" s="266">
        <v>9072</v>
      </c>
      <c r="AR10" s="267">
        <v>-48.5</v>
      </c>
    </row>
    <row r="11" spans="1:46" ht="13.5" customHeight="1" x14ac:dyDescent="0.15">
      <c r="A11" s="247"/>
      <c r="AK11" s="1117" t="s">
        <v>491</v>
      </c>
      <c r="AL11" s="1118"/>
      <c r="AM11" s="1118"/>
      <c r="AN11" s="1119"/>
      <c r="AO11" s="265" t="s">
        <v>492</v>
      </c>
      <c r="AP11" s="265" t="s">
        <v>492</v>
      </c>
      <c r="AQ11" s="266">
        <v>383</v>
      </c>
      <c r="AR11" s="267" t="s">
        <v>492</v>
      </c>
    </row>
    <row r="12" spans="1:46" ht="13.5" customHeight="1" x14ac:dyDescent="0.15">
      <c r="A12" s="247"/>
      <c r="AK12" s="1117" t="s">
        <v>493</v>
      </c>
      <c r="AL12" s="1118"/>
      <c r="AM12" s="1118"/>
      <c r="AN12" s="1119"/>
      <c r="AO12" s="265" t="s">
        <v>492</v>
      </c>
      <c r="AP12" s="265" t="s">
        <v>492</v>
      </c>
      <c r="AQ12" s="266">
        <v>26</v>
      </c>
      <c r="AR12" s="267" t="s">
        <v>492</v>
      </c>
    </row>
    <row r="13" spans="1:46" ht="13.5" customHeight="1" x14ac:dyDescent="0.15">
      <c r="A13" s="247"/>
      <c r="AK13" s="1117" t="s">
        <v>494</v>
      </c>
      <c r="AL13" s="1118"/>
      <c r="AM13" s="1118"/>
      <c r="AN13" s="1119"/>
      <c r="AO13" s="265">
        <v>157495</v>
      </c>
      <c r="AP13" s="265">
        <v>7973</v>
      </c>
      <c r="AQ13" s="266">
        <v>2732</v>
      </c>
      <c r="AR13" s="267">
        <v>191.8</v>
      </c>
    </row>
    <row r="14" spans="1:46" ht="13.5" customHeight="1" x14ac:dyDescent="0.15">
      <c r="A14" s="247"/>
      <c r="AK14" s="1117" t="s">
        <v>495</v>
      </c>
      <c r="AL14" s="1118"/>
      <c r="AM14" s="1118"/>
      <c r="AN14" s="1119"/>
      <c r="AO14" s="265">
        <v>18840</v>
      </c>
      <c r="AP14" s="265">
        <v>954</v>
      </c>
      <c r="AQ14" s="266">
        <v>1315</v>
      </c>
      <c r="AR14" s="267">
        <v>-27.5</v>
      </c>
    </row>
    <row r="15" spans="1:46" ht="13.5" customHeight="1" x14ac:dyDescent="0.15">
      <c r="A15" s="247"/>
      <c r="AK15" s="1120" t="s">
        <v>496</v>
      </c>
      <c r="AL15" s="1121"/>
      <c r="AM15" s="1121"/>
      <c r="AN15" s="1122"/>
      <c r="AO15" s="265">
        <v>-103556</v>
      </c>
      <c r="AP15" s="265">
        <v>-5243</v>
      </c>
      <c r="AQ15" s="266">
        <v>-4107</v>
      </c>
      <c r="AR15" s="267">
        <v>27.7</v>
      </c>
    </row>
    <row r="16" spans="1:46" x14ac:dyDescent="0.15">
      <c r="A16" s="247"/>
      <c r="AK16" s="1120" t="s">
        <v>178</v>
      </c>
      <c r="AL16" s="1121"/>
      <c r="AM16" s="1121"/>
      <c r="AN16" s="1122"/>
      <c r="AO16" s="265">
        <v>2853075</v>
      </c>
      <c r="AP16" s="265">
        <v>144438</v>
      </c>
      <c r="AQ16" s="266">
        <v>81511</v>
      </c>
      <c r="AR16" s="267">
        <v>77.2</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23" t="s">
        <v>501</v>
      </c>
      <c r="AL21" s="1124"/>
      <c r="AM21" s="1124"/>
      <c r="AN21" s="1125"/>
      <c r="AO21" s="277">
        <v>14.18</v>
      </c>
      <c r="AP21" s="278">
        <v>6.74</v>
      </c>
      <c r="AQ21" s="279">
        <v>7.44</v>
      </c>
      <c r="AS21" s="280"/>
      <c r="AT21" s="276"/>
    </row>
    <row r="22" spans="1:46" s="248" customFormat="1" x14ac:dyDescent="0.15">
      <c r="A22" s="276"/>
      <c r="AK22" s="1123" t="s">
        <v>502</v>
      </c>
      <c r="AL22" s="1124"/>
      <c r="AM22" s="1124"/>
      <c r="AN22" s="1125"/>
      <c r="AO22" s="281">
        <v>96.6</v>
      </c>
      <c r="AP22" s="282">
        <v>97</v>
      </c>
      <c r="AQ22" s="283">
        <v>-0.4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5" t="s">
        <v>484</v>
      </c>
      <c r="AP30" s="253"/>
      <c r="AQ30" s="254" t="s">
        <v>485</v>
      </c>
      <c r="AR30" s="255"/>
    </row>
    <row r="31" spans="1:46" x14ac:dyDescent="0.15">
      <c r="A31" s="247"/>
      <c r="AK31" s="256"/>
      <c r="AL31" s="257"/>
      <c r="AM31" s="257"/>
      <c r="AN31" s="258"/>
      <c r="AO31" s="1106"/>
      <c r="AP31" s="259" t="s">
        <v>486</v>
      </c>
      <c r="AQ31" s="260" t="s">
        <v>487</v>
      </c>
      <c r="AR31" s="261" t="s">
        <v>488</v>
      </c>
    </row>
    <row r="32" spans="1:46" ht="27" customHeight="1" x14ac:dyDescent="0.15">
      <c r="A32" s="247"/>
      <c r="AK32" s="1107" t="s">
        <v>506</v>
      </c>
      <c r="AL32" s="1108"/>
      <c r="AM32" s="1108"/>
      <c r="AN32" s="1109"/>
      <c r="AO32" s="291">
        <v>1610296</v>
      </c>
      <c r="AP32" s="291">
        <v>81522</v>
      </c>
      <c r="AQ32" s="292">
        <v>33695</v>
      </c>
      <c r="AR32" s="293">
        <v>141.9</v>
      </c>
    </row>
    <row r="33" spans="1:46" ht="13.5" customHeight="1" x14ac:dyDescent="0.15">
      <c r="A33" s="247"/>
      <c r="AK33" s="1107" t="s">
        <v>507</v>
      </c>
      <c r="AL33" s="1108"/>
      <c r="AM33" s="1108"/>
      <c r="AN33" s="1109"/>
      <c r="AO33" s="291" t="s">
        <v>492</v>
      </c>
      <c r="AP33" s="291" t="s">
        <v>492</v>
      </c>
      <c r="AQ33" s="292" t="s">
        <v>492</v>
      </c>
      <c r="AR33" s="293" t="s">
        <v>492</v>
      </c>
    </row>
    <row r="34" spans="1:46" ht="27" customHeight="1" x14ac:dyDescent="0.15">
      <c r="A34" s="247"/>
      <c r="AK34" s="1107" t="s">
        <v>508</v>
      </c>
      <c r="AL34" s="1108"/>
      <c r="AM34" s="1108"/>
      <c r="AN34" s="1109"/>
      <c r="AO34" s="291" t="s">
        <v>492</v>
      </c>
      <c r="AP34" s="291" t="s">
        <v>492</v>
      </c>
      <c r="AQ34" s="292" t="s">
        <v>492</v>
      </c>
      <c r="AR34" s="293" t="s">
        <v>492</v>
      </c>
    </row>
    <row r="35" spans="1:46" ht="27" customHeight="1" x14ac:dyDescent="0.15">
      <c r="A35" s="247"/>
      <c r="AK35" s="1107" t="s">
        <v>509</v>
      </c>
      <c r="AL35" s="1108"/>
      <c r="AM35" s="1108"/>
      <c r="AN35" s="1109"/>
      <c r="AO35" s="291">
        <v>131614</v>
      </c>
      <c r="AP35" s="291">
        <v>6663</v>
      </c>
      <c r="AQ35" s="292">
        <v>8394</v>
      </c>
      <c r="AR35" s="293">
        <v>-20.6</v>
      </c>
    </row>
    <row r="36" spans="1:46" ht="27" customHeight="1" x14ac:dyDescent="0.15">
      <c r="A36" s="247"/>
      <c r="AK36" s="1107" t="s">
        <v>510</v>
      </c>
      <c r="AL36" s="1108"/>
      <c r="AM36" s="1108"/>
      <c r="AN36" s="1109"/>
      <c r="AO36" s="291">
        <v>45669</v>
      </c>
      <c r="AP36" s="291">
        <v>2312</v>
      </c>
      <c r="AQ36" s="292">
        <v>1998</v>
      </c>
      <c r="AR36" s="293">
        <v>15.7</v>
      </c>
    </row>
    <row r="37" spans="1:46" ht="13.5" customHeight="1" x14ac:dyDescent="0.15">
      <c r="A37" s="247"/>
      <c r="AK37" s="1107" t="s">
        <v>511</v>
      </c>
      <c r="AL37" s="1108"/>
      <c r="AM37" s="1108"/>
      <c r="AN37" s="1109"/>
      <c r="AO37" s="291" t="s">
        <v>492</v>
      </c>
      <c r="AP37" s="291" t="s">
        <v>492</v>
      </c>
      <c r="AQ37" s="292">
        <v>1021</v>
      </c>
      <c r="AR37" s="293" t="s">
        <v>492</v>
      </c>
    </row>
    <row r="38" spans="1:46" ht="27" customHeight="1" x14ac:dyDescent="0.15">
      <c r="A38" s="247"/>
      <c r="AK38" s="1110" t="s">
        <v>512</v>
      </c>
      <c r="AL38" s="1111"/>
      <c r="AM38" s="1111"/>
      <c r="AN38" s="1112"/>
      <c r="AO38" s="294" t="s">
        <v>492</v>
      </c>
      <c r="AP38" s="294" t="s">
        <v>492</v>
      </c>
      <c r="AQ38" s="295">
        <v>3</v>
      </c>
      <c r="AR38" s="283" t="s">
        <v>492</v>
      </c>
      <c r="AS38" s="290"/>
    </row>
    <row r="39" spans="1:46" x14ac:dyDescent="0.15">
      <c r="A39" s="247"/>
      <c r="AK39" s="1110" t="s">
        <v>513</v>
      </c>
      <c r="AL39" s="1111"/>
      <c r="AM39" s="1111"/>
      <c r="AN39" s="1112"/>
      <c r="AO39" s="291">
        <v>-145042</v>
      </c>
      <c r="AP39" s="291">
        <v>-7343</v>
      </c>
      <c r="AQ39" s="292">
        <v>-3210</v>
      </c>
      <c r="AR39" s="293">
        <v>128.80000000000001</v>
      </c>
      <c r="AS39" s="290"/>
    </row>
    <row r="40" spans="1:46" ht="27" customHeight="1" x14ac:dyDescent="0.15">
      <c r="A40" s="247"/>
      <c r="AK40" s="1107" t="s">
        <v>514</v>
      </c>
      <c r="AL40" s="1108"/>
      <c r="AM40" s="1108"/>
      <c r="AN40" s="1109"/>
      <c r="AO40" s="291">
        <v>-1134431</v>
      </c>
      <c r="AP40" s="291">
        <v>-57431</v>
      </c>
      <c r="AQ40" s="292">
        <v>-26336</v>
      </c>
      <c r="AR40" s="293">
        <v>118.1</v>
      </c>
      <c r="AS40" s="290"/>
    </row>
    <row r="41" spans="1:46" x14ac:dyDescent="0.15">
      <c r="A41" s="247"/>
      <c r="AK41" s="1113" t="s">
        <v>288</v>
      </c>
      <c r="AL41" s="1114"/>
      <c r="AM41" s="1114"/>
      <c r="AN41" s="1115"/>
      <c r="AO41" s="291">
        <v>508106</v>
      </c>
      <c r="AP41" s="291">
        <v>25723</v>
      </c>
      <c r="AQ41" s="292">
        <v>15565</v>
      </c>
      <c r="AR41" s="293">
        <v>65.3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00" t="s">
        <v>484</v>
      </c>
      <c r="AN49" s="1102" t="s">
        <v>517</v>
      </c>
      <c r="AO49" s="1103"/>
      <c r="AP49" s="1103"/>
      <c r="AQ49" s="1103"/>
      <c r="AR49" s="1104"/>
    </row>
    <row r="50" spans="1:44" x14ac:dyDescent="0.15">
      <c r="A50" s="247"/>
      <c r="AK50" s="305"/>
      <c r="AL50" s="306"/>
      <c r="AM50" s="1101"/>
      <c r="AN50" s="307" t="s">
        <v>518</v>
      </c>
      <c r="AO50" s="308" t="s">
        <v>519</v>
      </c>
      <c r="AP50" s="309" t="s">
        <v>520</v>
      </c>
      <c r="AQ50" s="310" t="s">
        <v>521</v>
      </c>
      <c r="AR50" s="311" t="s">
        <v>522</v>
      </c>
    </row>
    <row r="51" spans="1:44" x14ac:dyDescent="0.15">
      <c r="A51" s="247"/>
      <c r="AK51" s="303" t="s">
        <v>523</v>
      </c>
      <c r="AL51" s="304"/>
      <c r="AM51" s="312">
        <v>2432222</v>
      </c>
      <c r="AN51" s="313">
        <v>116413</v>
      </c>
      <c r="AO51" s="314">
        <v>47</v>
      </c>
      <c r="AP51" s="315">
        <v>52068</v>
      </c>
      <c r="AQ51" s="316">
        <v>1.6</v>
      </c>
      <c r="AR51" s="317">
        <v>45.4</v>
      </c>
    </row>
    <row r="52" spans="1:44" x14ac:dyDescent="0.15">
      <c r="A52" s="247"/>
      <c r="AK52" s="318"/>
      <c r="AL52" s="319" t="s">
        <v>524</v>
      </c>
      <c r="AM52" s="320">
        <v>1887166</v>
      </c>
      <c r="AN52" s="321">
        <v>90325</v>
      </c>
      <c r="AO52" s="322">
        <v>70</v>
      </c>
      <c r="AP52" s="323">
        <v>26936</v>
      </c>
      <c r="AQ52" s="324">
        <v>3.4</v>
      </c>
      <c r="AR52" s="325">
        <v>66.599999999999994</v>
      </c>
    </row>
    <row r="53" spans="1:44" x14ac:dyDescent="0.15">
      <c r="A53" s="247"/>
      <c r="AK53" s="303" t="s">
        <v>525</v>
      </c>
      <c r="AL53" s="304"/>
      <c r="AM53" s="312">
        <v>2391701</v>
      </c>
      <c r="AN53" s="313">
        <v>115681</v>
      </c>
      <c r="AO53" s="314">
        <v>-0.6</v>
      </c>
      <c r="AP53" s="315">
        <v>47161</v>
      </c>
      <c r="AQ53" s="316">
        <v>-9.4</v>
      </c>
      <c r="AR53" s="317">
        <v>8.8000000000000007</v>
      </c>
    </row>
    <row r="54" spans="1:44" x14ac:dyDescent="0.15">
      <c r="A54" s="247"/>
      <c r="AK54" s="318"/>
      <c r="AL54" s="319" t="s">
        <v>524</v>
      </c>
      <c r="AM54" s="320">
        <v>1880685</v>
      </c>
      <c r="AN54" s="321">
        <v>90964</v>
      </c>
      <c r="AO54" s="322">
        <v>0.7</v>
      </c>
      <c r="AP54" s="323">
        <v>24595</v>
      </c>
      <c r="AQ54" s="324">
        <v>-8.6999999999999993</v>
      </c>
      <c r="AR54" s="325">
        <v>9.4</v>
      </c>
    </row>
    <row r="55" spans="1:44" x14ac:dyDescent="0.15">
      <c r="A55" s="247"/>
      <c r="AK55" s="303" t="s">
        <v>526</v>
      </c>
      <c r="AL55" s="304"/>
      <c r="AM55" s="312">
        <v>1386094</v>
      </c>
      <c r="AN55" s="313">
        <v>67737</v>
      </c>
      <c r="AO55" s="314">
        <v>-41.4</v>
      </c>
      <c r="AP55" s="315">
        <v>43423</v>
      </c>
      <c r="AQ55" s="316">
        <v>-7.9</v>
      </c>
      <c r="AR55" s="317">
        <v>-33.5</v>
      </c>
    </row>
    <row r="56" spans="1:44" x14ac:dyDescent="0.15">
      <c r="A56" s="247"/>
      <c r="AK56" s="318"/>
      <c r="AL56" s="319" t="s">
        <v>524</v>
      </c>
      <c r="AM56" s="320">
        <v>1056219</v>
      </c>
      <c r="AN56" s="321">
        <v>51616</v>
      </c>
      <c r="AO56" s="322">
        <v>-43.3</v>
      </c>
      <c r="AP56" s="323">
        <v>22207</v>
      </c>
      <c r="AQ56" s="324">
        <v>-9.6999999999999993</v>
      </c>
      <c r="AR56" s="325">
        <v>-33.6</v>
      </c>
    </row>
    <row r="57" spans="1:44" x14ac:dyDescent="0.15">
      <c r="A57" s="247"/>
      <c r="AK57" s="303" t="s">
        <v>527</v>
      </c>
      <c r="AL57" s="304"/>
      <c r="AM57" s="312">
        <v>1333326</v>
      </c>
      <c r="AN57" s="313">
        <v>66134</v>
      </c>
      <c r="AO57" s="314">
        <v>-2.4</v>
      </c>
      <c r="AP57" s="315">
        <v>45265</v>
      </c>
      <c r="AQ57" s="316">
        <v>4.2</v>
      </c>
      <c r="AR57" s="317">
        <v>-6.6</v>
      </c>
    </row>
    <row r="58" spans="1:44" x14ac:dyDescent="0.15">
      <c r="A58" s="247"/>
      <c r="AK58" s="318"/>
      <c r="AL58" s="319" t="s">
        <v>524</v>
      </c>
      <c r="AM58" s="320">
        <v>1011836</v>
      </c>
      <c r="AN58" s="321">
        <v>50188</v>
      </c>
      <c r="AO58" s="322">
        <v>-2.8</v>
      </c>
      <c r="AP58" s="323">
        <v>22600</v>
      </c>
      <c r="AQ58" s="324">
        <v>1.8</v>
      </c>
      <c r="AR58" s="325">
        <v>-4.5999999999999996</v>
      </c>
    </row>
    <row r="59" spans="1:44" x14ac:dyDescent="0.15">
      <c r="A59" s="247"/>
      <c r="AK59" s="303" t="s">
        <v>528</v>
      </c>
      <c r="AL59" s="304"/>
      <c r="AM59" s="312">
        <v>1511268</v>
      </c>
      <c r="AN59" s="313">
        <v>76508</v>
      </c>
      <c r="AO59" s="314">
        <v>15.7</v>
      </c>
      <c r="AP59" s="315">
        <v>54621</v>
      </c>
      <c r="AQ59" s="316">
        <v>20.7</v>
      </c>
      <c r="AR59" s="317">
        <v>-5</v>
      </c>
    </row>
    <row r="60" spans="1:44" x14ac:dyDescent="0.15">
      <c r="A60" s="247"/>
      <c r="AK60" s="318"/>
      <c r="AL60" s="319" t="s">
        <v>524</v>
      </c>
      <c r="AM60" s="320">
        <v>1216641</v>
      </c>
      <c r="AN60" s="321">
        <v>61593</v>
      </c>
      <c r="AO60" s="322">
        <v>22.7</v>
      </c>
      <c r="AP60" s="323">
        <v>30892</v>
      </c>
      <c r="AQ60" s="324">
        <v>36.700000000000003</v>
      </c>
      <c r="AR60" s="325">
        <v>-14</v>
      </c>
    </row>
    <row r="61" spans="1:44" x14ac:dyDescent="0.15">
      <c r="A61" s="247"/>
      <c r="AK61" s="303" t="s">
        <v>529</v>
      </c>
      <c r="AL61" s="326"/>
      <c r="AM61" s="312">
        <v>1810922</v>
      </c>
      <c r="AN61" s="313">
        <v>88495</v>
      </c>
      <c r="AO61" s="314">
        <v>3.7</v>
      </c>
      <c r="AP61" s="315">
        <v>48508</v>
      </c>
      <c r="AQ61" s="327">
        <v>1.8</v>
      </c>
      <c r="AR61" s="317">
        <v>1.9</v>
      </c>
    </row>
    <row r="62" spans="1:44" x14ac:dyDescent="0.15">
      <c r="A62" s="247"/>
      <c r="AK62" s="318"/>
      <c r="AL62" s="319" t="s">
        <v>524</v>
      </c>
      <c r="AM62" s="320">
        <v>1410509</v>
      </c>
      <c r="AN62" s="321">
        <v>68937</v>
      </c>
      <c r="AO62" s="322">
        <v>9.5</v>
      </c>
      <c r="AP62" s="323">
        <v>25446</v>
      </c>
      <c r="AQ62" s="324">
        <v>4.7</v>
      </c>
      <c r="AR62" s="325">
        <v>4.8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s6cFAAnK9WXBQ/OlZipsxgqE0Kw3QaYFOuZ6+ZM9nH02RnFN+vduGRJ0AfVsWI0O2i/5AV5S65SzeT9zWuS0uA==" saltValue="EmJcCyBhQuGq0qWvluRt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LvPpR1QR1DDfQd5n5Zoh9BB16/m6/fuXwB7VeoJaJ/VmDaus15Whb000EJxo7qGka4VoiUgljd/8HnOXJMmVkQ==" saltValue="4cbepaaY218CNDsY73E+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cpeEK+AYHtGQEnjPWA3bmvq8pYLmU0fSR8YmWtKGgYObSRrFh0MIYrCPN1MeT0B+Ybk3t0XdDdr+6cDBP6TFlA==" saltValue="EobJhLFd4PBpsNz4iAMw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24.27</v>
      </c>
      <c r="G47" s="12">
        <v>23.67</v>
      </c>
      <c r="H47" s="12">
        <v>27.57</v>
      </c>
      <c r="I47" s="12">
        <v>31.48</v>
      </c>
      <c r="J47" s="13">
        <v>33.78</v>
      </c>
    </row>
    <row r="48" spans="2:10" ht="57.75" customHeight="1" x14ac:dyDescent="0.15">
      <c r="B48" s="14"/>
      <c r="C48" s="1128" t="s">
        <v>4</v>
      </c>
      <c r="D48" s="1128"/>
      <c r="E48" s="1129"/>
      <c r="F48" s="15">
        <v>0.55000000000000004</v>
      </c>
      <c r="G48" s="16">
        <v>6.2</v>
      </c>
      <c r="H48" s="16">
        <v>7.96</v>
      </c>
      <c r="I48" s="16">
        <v>5.93</v>
      </c>
      <c r="J48" s="17">
        <v>1.7</v>
      </c>
    </row>
    <row r="49" spans="2:10" ht="57.75" customHeight="1" thickBot="1" x14ac:dyDescent="0.2">
      <c r="B49" s="18"/>
      <c r="C49" s="1130" t="s">
        <v>5</v>
      </c>
      <c r="D49" s="1130"/>
      <c r="E49" s="1131"/>
      <c r="F49" s="19" t="s">
        <v>536</v>
      </c>
      <c r="G49" s="20">
        <v>5.92</v>
      </c>
      <c r="H49" s="20">
        <v>4.8499999999999996</v>
      </c>
      <c r="I49" s="20">
        <v>2.04</v>
      </c>
      <c r="J49" s="21" t="s">
        <v>537</v>
      </c>
    </row>
    <row r="50" spans="2:10" x14ac:dyDescent="0.15"/>
  </sheetData>
  <sheetProtection algorithmName="SHA-512" hashValue="RbDqqYc55zZTFgAm3DSKVCufRaa8Ok91LwuxsYv6cM7GpFhvtwCGfdhZPHLKdF/Ksbv9PBKNQMuHcL0aqNapgQ==" saltValue="Rkl5XAV10SQcfZPy+GZJ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藤本 奈巳</cp:lastModifiedBy>
  <cp:lastPrinted>2026-03-06T07:29:16Z</cp:lastPrinted>
  <dcterms:created xsi:type="dcterms:W3CDTF">2026-02-26T10:03:51Z</dcterms:created>
  <dcterms:modified xsi:type="dcterms:W3CDTF">2026-03-18T00:55:21Z</dcterms:modified>
  <cp:category/>
</cp:coreProperties>
</file>