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総務課\財政係\各種調査・検査\令和05年度調査関係\01_財政一般\◆2024.01.17（公営企業に係る経営比較分析表（令和４年度決算）の分析等について）※2月9日締切\04_回答\"/>
    </mc:Choice>
  </mc:AlternateContent>
  <xr:revisionPtr revIDLastSave="0" documentId="13_ncr:1_{6F0D95D5-E251-4169-A63F-12067F20A178}" xr6:coauthVersionLast="36" xr6:coauthVersionMax="36" xr10:uidLastSave="{00000000-0000-0000-0000-000000000000}"/>
  <workbookProtection workbookAlgorithmName="SHA-512" workbookHashValue="tAAwwLXAmgoP/FVPxuSPuZuImwq1ElL5x+qCyk4+bfutWxZhWWAw3L1w9QT7uIJKh0+wwB3YzuSwWkp1XWJEVA==" workbookSaltValue="GBM1sR87U95PBIRLsX99G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L10" i="4"/>
  <c r="AD10" i="4"/>
  <c r="P10" i="4"/>
  <c r="B10" i="4"/>
  <c r="AD8" i="4"/>
  <c r="W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<sst xmlns="http://schemas.openxmlformats.org/spreadsheetml/2006/main" count="236" uniqueCount="119">
  <si>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</si>
  <si>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</si>
  <si>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</si>
  <si>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</si>
  <si>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</si>
  <si>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</si>
  <si>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</si>
  <si>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</si>
  <si>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</si>
  <si>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</si>
  <si>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</si>
  <si>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</si>
  <si>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</si>
  <si>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</si>
  <si>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</si>
  <si>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</si>
  <si>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</si>
  <si>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</si>
  <si>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</si>
  <si>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</si>
  <si>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</si>
  <si>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</si>
  <si>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</si>
  <si>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</si>
  <si>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</si>
  <si>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</si>
  <si>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</si>
  <si>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</si>
  <si>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</si>
  <si>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</si>
  <si>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</si>
  <si>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</si>
  <si>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</si>
  <si>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</si>
  <si>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</si>
  <si>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</si>
  <si>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</si>
  <si>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</si>
  <si>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</si>
  <si>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</si>
  <si>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</si>
  <si>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</si>
  <si>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</si>
  <si>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</si>
  <si>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</si>
  <si>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</si>
  <si>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</si>
  <si>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</si>
  <si>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</si>
  <si>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</si>
  <si>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</si>
  <si>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</si>
  <si>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</si>
  <si>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</si>
  <si>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</si>
  <si>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</si>
  <si>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</si>
  <si>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</si>
  <si>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</si>
  <si>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</si>
  <si>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</si>
  <si>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</si>
  <si>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</si>
  <si>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</si>
  <si>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</si>
  <si>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</si>
  <si>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</si>
  <si>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</si>
  <si>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</si>
  <si>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</si>
  <si>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</si>
  <si>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</si>
  <si>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</si>
  <si>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</si>
  <si>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</si>
  <si>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</si>
  <si>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</si>
  <si>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</si>
  <si>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</si>
  <si>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</si>
  <si>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</si>
  <si>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</si>
  <si>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</si>
  <si>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</si>
  <si>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</si>
  <si>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</si>
  <si>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</si>
  <si>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</si>
  <si>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</si>
  <si>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</si>
  <si>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</si>
  <si>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</si>
  <si>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</si>
  <si>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</si>
  <si>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</si>
  <si>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</si>
  <si>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</si>
  <si>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</si>
  <si>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</si>
  <si>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</si>
  <si>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</si>
  <si>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</si>
  <si>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</si>
  <si>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</si>
  <si>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</si>
  <si>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</si>
  <si>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</si>
  <si>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</si>
  <si>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</si>
  <si>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</si>
  <si>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</si>
  <si>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</si>
  <si>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</si>
  <si>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</si>
  <si>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</si>
  <si>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</si>
  <si>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現在、当処理区の管渠（管路）においては、耐用年数が経過しておらず特に老朽化は進行していないので修繕・改良・更新の必要はなく現状維持となっている。しかし近い将来、老朽化は懸念される課題なのでその状況を踏まえ修繕・改良・更新の財源を確保するため、中長期的に経営改善の実施や投資計画等を見直す必要がある。</t>
  </si>
  <si>
    <t>　当地区は過疎化、少子高齢化が進み、若者の転居、転出により定住が見込めず人口が減少傾向にある中、当町農業集落排水事業の施設利用率と水洗化率は類似団体、全国の平均値より低く、毎年施設維持に掛かる費用が一般会計からの繰入金がなければ使用料収入では賄えない厳しい経営状況にある。
　今後は農業集落排水事業の経営健全化をしていくために令和2年度に策定が完了している中長期的な経営の基本計画である｢経営戦略｣を活用し未接続世帯へ農業用排水の水質保全及び生活環境の改善への啓発に力を入れ接続率の向上、使用料収入の増加に向けた取組が必要である。</t>
    <rPh sb="1" eb="4">
      <t>トウチク</t>
    </rPh>
    <rPh sb="5" eb="8">
      <t>カソカ</t>
    </rPh>
    <rPh sb="9" eb="11">
      <t>ショウシ</t>
    </rPh>
    <rPh sb="11" eb="14">
      <t>コウレイカ</t>
    </rPh>
    <rPh sb="15" eb="16">
      <t>スス</t>
    </rPh>
    <rPh sb="18" eb="20">
      <t>ワカモノ</t>
    </rPh>
    <rPh sb="21" eb="23">
      <t>テンキョ</t>
    </rPh>
    <rPh sb="24" eb="26">
      <t>テンシュツ</t>
    </rPh>
    <rPh sb="29" eb="31">
      <t>テイジュウ</t>
    </rPh>
    <rPh sb="32" eb="34">
      <t>ミコ</t>
    </rPh>
    <rPh sb="36" eb="38">
      <t>ジンコウ</t>
    </rPh>
    <rPh sb="39" eb="41">
      <t>ゲンショウ</t>
    </rPh>
    <rPh sb="41" eb="43">
      <t>ケイコウ</t>
    </rPh>
    <rPh sb="46" eb="47">
      <t>ナカ</t>
    </rPh>
    <rPh sb="48" eb="50">
      <t>トウチョウ</t>
    </rPh>
    <rPh sb="50" eb="52">
      <t>ノウギョウ</t>
    </rPh>
    <rPh sb="52" eb="54">
      <t>シュウラク</t>
    </rPh>
    <rPh sb="54" eb="56">
      <t>ハイスイ</t>
    </rPh>
    <rPh sb="56" eb="58">
      <t>ジギョウ</t>
    </rPh>
    <rPh sb="59" eb="61">
      <t>シセツ</t>
    </rPh>
    <rPh sb="61" eb="64">
      <t>リヨウリツ</t>
    </rPh>
    <rPh sb="65" eb="68">
      <t>スイセンカ</t>
    </rPh>
    <rPh sb="68" eb="69">
      <t>リツ</t>
    </rPh>
    <rPh sb="70" eb="72">
      <t>ルイジ</t>
    </rPh>
    <rPh sb="72" eb="74">
      <t>ダンタイ</t>
    </rPh>
    <rPh sb="75" eb="77">
      <t>ゼンコク</t>
    </rPh>
    <rPh sb="78" eb="80">
      <t>ヘイキン</t>
    </rPh>
    <rPh sb="80" eb="81">
      <t>アタイ</t>
    </rPh>
    <rPh sb="83" eb="84">
      <t>ヒク</t>
    </rPh>
    <rPh sb="86" eb="88">
      <t>マイトシ</t>
    </rPh>
    <rPh sb="88" eb="90">
      <t>シセツ</t>
    </rPh>
    <rPh sb="90" eb="92">
      <t>イジ</t>
    </rPh>
    <rPh sb="93" eb="94">
      <t>カ</t>
    </rPh>
    <rPh sb="96" eb="98">
      <t>ヒヨウ</t>
    </rPh>
    <rPh sb="99" eb="101">
      <t>イッパン</t>
    </rPh>
    <rPh sb="101" eb="103">
      <t>カイケイ</t>
    </rPh>
    <rPh sb="106" eb="108">
      <t>クリイレ</t>
    </rPh>
    <rPh sb="108" eb="109">
      <t>キン</t>
    </rPh>
    <rPh sb="114" eb="116">
      <t>シヨウ</t>
    </rPh>
    <rPh sb="116" eb="117">
      <t>リョウ</t>
    </rPh>
    <rPh sb="117" eb="119">
      <t>シュウニュウ</t>
    </rPh>
    <rPh sb="121" eb="122">
      <t>マカナ</t>
    </rPh>
    <rPh sb="125" eb="126">
      <t>キビ</t>
    </rPh>
    <rPh sb="128" eb="130">
      <t>ケイエイ</t>
    </rPh>
    <rPh sb="130" eb="132">
      <t>ジョウキョウ</t>
    </rPh>
    <rPh sb="138" eb="140">
      <t>コンゴ</t>
    </rPh>
    <rPh sb="141" eb="143">
      <t>ノウギョウ</t>
    </rPh>
    <rPh sb="143" eb="145">
      <t>シュウラク</t>
    </rPh>
    <rPh sb="145" eb="147">
      <t>ハイスイ</t>
    </rPh>
    <rPh sb="147" eb="149">
      <t>ジギョウ</t>
    </rPh>
    <rPh sb="150" eb="152">
      <t>ケイエイ</t>
    </rPh>
    <rPh sb="152" eb="155">
      <t>ケンゼンカ</t>
    </rPh>
    <rPh sb="163" eb="165">
      <t>レイワ</t>
    </rPh>
    <rPh sb="166" eb="168">
      <t>ネンド</t>
    </rPh>
    <rPh sb="169" eb="171">
      <t>サクテイ</t>
    </rPh>
    <rPh sb="172" eb="174">
      <t>カンリョウ</t>
    </rPh>
    <rPh sb="178" eb="182">
      <t>チュウチョウキテキ</t>
    </rPh>
    <rPh sb="183" eb="185">
      <t>ケイエイ</t>
    </rPh>
    <rPh sb="186" eb="188">
      <t>キホン</t>
    </rPh>
    <rPh sb="188" eb="190">
      <t>ケイカク</t>
    </rPh>
    <rPh sb="194" eb="196">
      <t>ケイエイ</t>
    </rPh>
    <rPh sb="196" eb="198">
      <t>センリャク</t>
    </rPh>
    <rPh sb="200" eb="202">
      <t>カツヨウ</t>
    </rPh>
    <rPh sb="203" eb="206">
      <t>ミセツゾク</t>
    </rPh>
    <rPh sb="206" eb="208">
      <t>セタイ</t>
    </rPh>
    <rPh sb="209" eb="211">
      <t>ノウギョウ</t>
    </rPh>
    <rPh sb="253" eb="254">
      <t>ム</t>
    </rPh>
    <rPh sb="256" eb="258">
      <t>トリクミ</t>
    </rPh>
    <rPh sb="259" eb="261">
      <t>ヒツヨウ</t>
    </rPh>
    <phoneticPr fontId="15"/>
  </si>
  <si>
    <t>①収益的収支比率（％）
　例年使用料以外の収入に依存せざるを得ない経営状況なので収支が黒字である100％に近づけるために接続率を上げ安定した使用料収入を確保することが課題である。
④企業債残高対事業規模比率（％）
　例年類似団体平均値、全国平均よりも低いが投資規模、使用料水準は適切であり地方債現在高は妥当である。
⑤経費回収率（％）
　類似団体平均値、全国平均よりも高いのは機器等の修繕もなく汚水処理費(維持管理費)が最低維持費で済んだのが理由だと考えられる。ただ本来使用料で100％回収すべきであることから適正な使用料収入の確保、維持費の削減が課題である。
⑥汚水処理原価（円）
　類似団体平均値、全国平均と比較して低い指標なので維持管理費が抑えられていることがわかるが今後、接続率の向上による有収水量の増加させる取組(経営改善)の目安とする。
⑦施設利用率（％）
　類似団体平均値、全国平均よりも低い指標であることから施設が適正規模でないことがわかる。そのため遊休状態を避けるためにも接続率の向上の目安とする。
⑧水洗化率（％）
　本来は100％となっていることが望ましい。経年、類似団体平均値、全国平均よりも20％近く低くなっていることから水洗化率の向上を図るため水域の水質保全、生活環境の改善への理解を得る取組が課題である。</t>
    <rPh sb="511" eb="512">
      <t>チカ</t>
    </rPh>
    <rPh sb="524" eb="527">
      <t>スイセンカ</t>
    </rPh>
    <rPh sb="527" eb="528">
      <t>リツ</t>
    </rPh>
    <rPh sb="529" eb="531">
      <t>コウジョウ</t>
    </rPh>
    <rPh sb="532" eb="533">
      <t>ハカ</t>
    </rPh>
    <rPh sb="536" eb="538">
      <t>スイイキ</t>
    </rPh>
    <rPh sb="539" eb="541">
      <t>スイシツ</t>
    </rPh>
    <rPh sb="541" eb="543">
      <t>ホゼン</t>
    </rPh>
    <rPh sb="544" eb="546">
      <t>セイカツ</t>
    </rPh>
    <rPh sb="546" eb="548">
      <t>カンキョウ</t>
    </rPh>
    <rPh sb="549" eb="551">
      <t>カイゼン</t>
    </rPh>
    <rPh sb="553" eb="555">
      <t>リカイ</t>
    </rPh>
    <rPh sb="556" eb="557">
      <t>エ</t>
    </rPh>
    <rPh sb="558" eb="560">
      <t>トリクミ</t>
    </rPh>
    <rPh sb="561" eb="56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</si>
</sst>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BE82850B-C0A5-4A65-81E7-6E4A3BFEEA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27-41DC-AC86-7B2D36FDFD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B27-41DC-AC86-7B2D36FDFD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33.549999999999997</c:v>
                </c:pt>
                <c:pt idx="1">
                  <c:v>32.24</c:v>
                </c:pt>
                <c:pt idx="2">
                  <c:v>29.61</c:v>
                </c:pt>
                <c:pt idx="3">
                  <c:v>28.95</c:v>
                </c:pt>
                <c:pt idx="4">
                  <c:v>27.63</c:v>
                </c:pt>
              </c:numCache>
            </c:numRef>
          </c:val>
          <c:extLst>
            <c:ext xmlns:c16="http://schemas.microsoft.com/office/drawing/2014/chart" uri="{C3380CC4-5D6E-409C-BE32-E72D297353CC}">
              <c16:uniqueId val="{00000000-1967-4C14-B145-2D757A9051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967-4C14-B145-2D757A9051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c:v>
                </c:pt>
                <c:pt idx="1">
                  <c:v>65.05</c:v>
                </c:pt>
                <c:pt idx="2">
                  <c:v>67.489999999999995</c:v>
                </c:pt>
                <c:pt idx="3">
                  <c:v>68.97</c:v>
                </c:pt>
                <c:pt idx="4">
                  <c:v>70.680000000000007</c:v>
                </c:pt>
              </c:numCache>
            </c:numRef>
          </c:val>
          <c:extLst>
            <c:ext xmlns:c16="http://schemas.microsoft.com/office/drawing/2014/chart" uri="{C3380CC4-5D6E-409C-BE32-E72D297353CC}">
              <c16:uniqueId val="{00000000-38DA-43AD-A8EC-E0DE5CB769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8DA-43AD-A8EC-E0DE5CB769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89.32</c:v>
                </c:pt>
                <c:pt idx="1">
                  <c:v>84.5</c:v>
                </c:pt>
                <c:pt idx="2">
                  <c:v>68.849999999999994</c:v>
                </c:pt>
                <c:pt idx="3">
                  <c:v>67.84</c:v>
                </c:pt>
                <c:pt idx="4">
                  <c:v>78.63</c:v>
                </c:pt>
              </c:numCache>
            </c:numRef>
          </c:val>
          <c:extLst>
            <c:ext xmlns:c16="http://schemas.microsoft.com/office/drawing/2014/chart" uri="{C3380CC4-5D6E-409C-BE32-E72D297353CC}">
              <c16:uniqueId val="{00000000-3877-406C-BFB4-7A069AA0DF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7-406C-BFB4-7A069AA0DF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7-43E1-A05A-CE74099581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7-43E1-A05A-CE74099581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4-4CB6-A4C8-C886F13099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4-4CB6-A4C8-C886F13099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2-4715-8DEC-10A3DE7AE6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2-4715-8DEC-10A3DE7AE6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7-40D3-9D83-EBB8C5D1B7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7-40D3-9D83-EBB8C5D1B7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614.71</c:v>
                </c:pt>
                <c:pt idx="1">
                  <c:v>551.77</c:v>
                </c:pt>
                <c:pt idx="2">
                  <c:v>518.24</c:v>
                </c:pt>
                <c:pt idx="3">
                  <c:v>474.13</c:v>
                </c:pt>
                <c:pt idx="4">
                  <c:v>477.56</c:v>
                </c:pt>
              </c:numCache>
            </c:numRef>
          </c:val>
          <c:extLst>
            <c:ext xmlns:c16="http://schemas.microsoft.com/office/drawing/2014/chart" uri="{C3380CC4-5D6E-409C-BE32-E72D297353CC}">
              <c16:uniqueId val="{00000000-7242-44C0-884F-18DA6AA99A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242-44C0-884F-18DA6AA99A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35.33</c:v>
                </c:pt>
                <c:pt idx="1">
                  <c:v>65.59</c:v>
                </c:pt>
                <c:pt idx="2">
                  <c:v>42.97</c:v>
                </c:pt>
                <c:pt idx="3">
                  <c:v>41.93</c:v>
                </c:pt>
                <c:pt idx="4">
                  <c:v>56.05</c:v>
                </c:pt>
              </c:numCache>
            </c:numRef>
          </c:val>
          <c:extLst>
            <c:ext xmlns:c16="http://schemas.microsoft.com/office/drawing/2014/chart" uri="{C3380CC4-5D6E-409C-BE32-E72D297353CC}">
              <c16:uniqueId val="{00000000-AC6B-4624-A413-AF1AE22E53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C6B-4624-A413-AF1AE22E53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378.11</c:v>
                </c:pt>
                <c:pt idx="1">
                  <c:v>209.06</c:v>
                </c:pt>
                <c:pt idx="2">
                  <c:v>342.32</c:v>
                </c:pt>
                <c:pt idx="3">
                  <c:v>365.4</c:v>
                </c:pt>
                <c:pt idx="4">
                  <c:v>284.57</c:v>
                </c:pt>
              </c:numCache>
            </c:numRef>
          </c:val>
          <c:extLst>
            <c:ext xmlns:c16="http://schemas.microsoft.com/office/drawing/2014/chart" uri="{C3380CC4-5D6E-409C-BE32-E72D297353CC}">
              <c16:uniqueId val="{00000000-EFC4-40E5-BD81-349E2B508B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FC4-40E5-BD81-349E2B508B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白浜町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20463</v>
      </c>
      <c r="AM8" s="42"/>
      <c r="AN8" s="42"/>
      <c r="AO8" s="42"/>
      <c r="AP8" s="42"/>
      <c r="AQ8" s="42"/>
      <c r="AR8" s="42"/>
      <c r="AS8" s="42"/>
      <c r="AT8" s="35">
        <f>データ!T6</f>
        <v>200.98</v>
      </c>
      <c r="AU8" s="35"/>
      <c r="AV8" s="35"/>
      <c r="AW8" s="35"/>
      <c r="AX8" s="35"/>
      <c r="AY8" s="35"/>
      <c r="AZ8" s="35"/>
      <c r="BA8" s="35"/>
      <c r="BB8" s="35">
        <f>データ!U6</f>
        <v>101.82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0.94</v>
      </c>
      <c r="Q10" s="35"/>
      <c r="R10" s="35"/>
      <c r="S10" s="35"/>
      <c r="T10" s="35"/>
      <c r="U10" s="35"/>
      <c r="V10" s="35"/>
      <c r="W10" s="35">
        <f>データ!Q6</f>
        <v>100</v>
      </c>
      <c r="X10" s="35"/>
      <c r="Y10" s="35"/>
      <c r="Z10" s="35"/>
      <c r="AA10" s="35"/>
      <c r="AB10" s="35"/>
      <c r="AC10" s="35"/>
      <c r="AD10" s="42">
        <f>データ!R6</f>
        <v>3140</v>
      </c>
      <c r="AE10" s="42"/>
      <c r="AF10" s="42"/>
      <c r="AG10" s="42"/>
      <c r="AH10" s="42"/>
      <c r="AI10" s="42"/>
      <c r="AJ10" s="42"/>
      <c r="AK10" s="2"/>
      <c r="AL10" s="42">
        <f>データ!V6</f>
        <v>191</v>
      </c>
      <c r="AM10" s="42"/>
      <c r="AN10" s="42"/>
      <c r="AO10" s="42"/>
      <c r="AP10" s="42"/>
      <c r="AQ10" s="42"/>
      <c r="AR10" s="42"/>
      <c r="AS10" s="42"/>
      <c r="AT10" s="35">
        <f>データ!W6</f>
        <v>0.09</v>
      </c>
      <c r="AU10" s="35"/>
      <c r="AV10" s="35"/>
      <c r="AW10" s="35"/>
      <c r="AX10" s="35"/>
      <c r="AY10" s="35"/>
      <c r="AZ10" s="35"/>
      <c r="BA10" s="35"/>
      <c r="BB10" s="35">
        <f>データ!X6</f>
        <v>2122.2199999999998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QK/goT9pV/NC3I2u7aP/4aeEgnnIf75cZefhDh4UR10J1pvyIC+RoGGdnkGc1z/mq/Y9NGjN71Ytj+0vob6YFg==" saltValue="QFqCcjNhV7/xYbjcHbOh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304018</v>
      </c>
      <c r="D6" s="19">
        <f t="shared" si="3"/>
        <v>47</v>
      </c>
      <c r="E6" s="19">
        <f t="shared" si="3"/>
        <v>17</v>
      </c>
      <c r="F6" s="19">
        <f t="shared" si="3"/>
        <v>5</v>
      </c>
      <c r="G6" s="19">
        <f t="shared" si="3"/>
        <v>0</v>
      </c>
      <c r="H6" s="19" t="str">
        <f t="shared" si="3"/>
        <v>和歌山県　白浜町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0.94</v>
      </c>
      <c r="Q6" s="20">
        <f t="shared" si="3"/>
        <v>100</v>
      </c>
      <c r="R6" s="20">
        <f t="shared" si="3"/>
        <v>3140</v>
      </c>
      <c r="S6" s="20">
        <f t="shared" si="3"/>
        <v>20463</v>
      </c>
      <c r="T6" s="20">
        <f t="shared" si="3"/>
        <v>200.98</v>
      </c>
      <c r="U6" s="20">
        <f t="shared" si="3"/>
        <v>101.82</v>
      </c>
      <c r="V6" s="20">
        <f t="shared" si="3"/>
        <v>191</v>
      </c>
      <c r="W6" s="20">
        <f t="shared" si="3"/>
        <v>0.09</v>
      </c>
      <c r="X6" s="20">
        <f t="shared" si="3"/>
        <v>2122.2199999999998</v>
      </c>
      <c r="Y6" s="21">
        <f>IF(Y7="",NA(),Y7)</f>
        <v>89.32</v>
      </c>
      <c r="Z6" s="21">
        <f t="shared" ref="Z6:AH6" si="4">IF(Z7="",NA(),Z7)</f>
        <v>84.5</v>
      </c>
      <c r="AA6" s="21">
        <f t="shared" si="4"/>
        <v>68.849999999999994</v>
      </c>
      <c r="AB6" s="21">
        <f t="shared" si="4"/>
        <v>67.84</v>
      </c>
      <c r="AC6" s="21">
        <f t="shared" si="4"/>
        <v>78.63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614.71</v>
      </c>
      <c r="BG6" s="21">
        <f t="shared" ref="BG6:BO6" si="7">IF(BG7="",NA(),BG7)</f>
        <v>551.77</v>
      </c>
      <c r="BH6" s="21">
        <f t="shared" si="7"/>
        <v>518.24</v>
      </c>
      <c r="BI6" s="21">
        <f t="shared" si="7"/>
        <v>474.13</v>
      </c>
      <c r="BJ6" s="21">
        <f t="shared" si="7"/>
        <v>477.56</v>
      </c>
      <c r="BK6" s="21">
        <f t="shared" si="7"/>
        <v>789.46</v>
      </c>
      <c r="BL6" s="21">
        <f t="shared" si="7"/>
        <v>826.83</v>
      </c>
      <c r="BM6" s="21">
        <f t="shared" si="7"/>
        <v>867.83</v>
      </c>
      <c r="BN6" s="21">
        <f t="shared" si="7"/>
        <v>791.76</v>
      </c>
      <c r="BO6" s="21">
        <f t="shared" si="7"/>
        <v>900.82</v>
      </c>
      <c r="BP6" s="20" t="str">
        <f>IF(BP7="","",IF(BP7="-","【-】","【"&amp;SUBSTITUTE(TEXT(BP7,"#,##0.00"),"-","△")&amp;"】"))</f>
        <v>【809.19】</v>
      </c>
      <c r="BQ6" s="21">
        <f>IF(BQ7="",NA(),BQ7)</f>
        <v>35.33</v>
      </c>
      <c r="BR6" s="21">
        <f t="shared" ref="BR6:BZ6" si="8">IF(BR7="",NA(),BR7)</f>
        <v>65.59</v>
      </c>
      <c r="BS6" s="21">
        <f t="shared" si="8"/>
        <v>42.97</v>
      </c>
      <c r="BT6" s="21">
        <f t="shared" si="8"/>
        <v>41.93</v>
      </c>
      <c r="BU6" s="21">
        <f t="shared" si="8"/>
        <v>56.05</v>
      </c>
      <c r="BV6" s="21">
        <f t="shared" si="8"/>
        <v>57.77</v>
      </c>
      <c r="BW6" s="21">
        <f t="shared" si="8"/>
        <v>57.31</v>
      </c>
      <c r="BX6" s="21">
        <f t="shared" si="8"/>
        <v>57.08</v>
      </c>
      <c r="BY6" s="21">
        <f t="shared" si="8"/>
        <v>56.26</v>
      </c>
      <c r="BZ6" s="21">
        <f t="shared" si="8"/>
        <v>52.94</v>
      </c>
      <c r="CA6" s="20" t="str">
        <f>IF(CA7="","",IF(CA7="-","【-】","【"&amp;SUBSTITUTE(TEXT(CA7,"#,##0.00"),"-","△")&amp;"】"))</f>
        <v>【57.02】</v>
      </c>
      <c r="CB6" s="21">
        <f>IF(CB7="",NA(),CB7)</f>
        <v>378.11</v>
      </c>
      <c r="CC6" s="21">
        <f t="shared" ref="CC6:CK6" si="9">IF(CC7="",NA(),CC7)</f>
        <v>209.06</v>
      </c>
      <c r="CD6" s="21">
        <f t="shared" si="9"/>
        <v>342.32</v>
      </c>
      <c r="CE6" s="21">
        <f t="shared" si="9"/>
        <v>365.4</v>
      </c>
      <c r="CF6" s="21">
        <f t="shared" si="9"/>
        <v>284.57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33.549999999999997</v>
      </c>
      <c r="CN6" s="21">
        <f t="shared" ref="CN6:CV6" si="10">IF(CN7="",NA(),CN7)</f>
        <v>32.24</v>
      </c>
      <c r="CO6" s="21">
        <f t="shared" si="10"/>
        <v>29.61</v>
      </c>
      <c r="CP6" s="21">
        <f t="shared" si="10"/>
        <v>28.95</v>
      </c>
      <c r="CQ6" s="21">
        <f t="shared" si="10"/>
        <v>27.63</v>
      </c>
      <c r="CR6" s="21">
        <f t="shared" si="10"/>
        <v>50.68</v>
      </c>
      <c r="CS6" s="21">
        <f t="shared" si="10"/>
        <v>50.14</v>
      </c>
      <c r="CT6" s="21">
        <f t="shared" si="10"/>
        <v>54.83</v>
      </c>
      <c r="CU6" s="21">
        <f t="shared" si="10"/>
        <v>66.53</v>
      </c>
      <c r="CV6" s="21">
        <f t="shared" si="10"/>
        <v>52.35</v>
      </c>
      <c r="CW6" s="20" t="str">
        <f>IF(CW7="","",IF(CW7="-","【-】","【"&amp;SUBSTITUTE(TEXT(CW7,"#,##0.00"),"-","△")&amp;"】"))</f>
        <v>【52.55】</v>
      </c>
      <c r="CX6" s="21">
        <f>IF(CX7="",NA(),CX7)</f>
        <v>65</v>
      </c>
      <c r="CY6" s="21">
        <f t="shared" ref="CY6:DG6" si="11">IF(CY7="",NA(),CY7)</f>
        <v>65.05</v>
      </c>
      <c r="CZ6" s="21">
        <f t="shared" si="11"/>
        <v>67.489999999999995</v>
      </c>
      <c r="DA6" s="21">
        <f t="shared" si="11"/>
        <v>68.97</v>
      </c>
      <c r="DB6" s="21">
        <f t="shared" si="11"/>
        <v>70.680000000000007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304018</v>
      </c>
      <c r="D7" s="23">
        <v>47</v>
      </c>
      <c r="E7" s="23">
        <v>17</v>
      </c>
      <c r="F7" s="23">
        <v>5</v>
      </c>
      <c r="G7" s="23">
        <v>0</v>
      </c>
      <c r="H7" s="23" t="s">
        <v>98</v>
      </c>
      <c r="I7" s="23" t="s">
        <v>99</v>
      </c>
      <c r="J7" s="23" t="s">
        <v>100</v>
      </c>
      <c r="K7" s="23" t="s">
        <v>101</v>
      </c>
      <c r="L7" s="23" t="s">
        <v>102</v>
      </c>
      <c r="M7" s="23" t="s">
        <v>103</v>
      </c>
      <c r="N7" s="24" t="s">
        <v>104</v>
      </c>
      <c r="O7" s="24" t="s">
        <v>105</v>
      </c>
      <c r="P7" s="24">
        <v>0.94</v>
      </c>
      <c r="Q7" s="24">
        <v>100</v>
      </c>
      <c r="R7" s="24">
        <v>3140</v>
      </c>
      <c r="S7" s="24">
        <v>20463</v>
      </c>
      <c r="T7" s="24">
        <v>200.98</v>
      </c>
      <c r="U7" s="24">
        <v>101.82</v>
      </c>
      <c r="V7" s="24">
        <v>191</v>
      </c>
      <c r="W7" s="24">
        <v>0.09</v>
      </c>
      <c r="X7" s="24">
        <v>2122.2199999999998</v>
      </c>
      <c r="Y7" s="24">
        <v>89.32</v>
      </c>
      <c r="Z7" s="24">
        <v>84.5</v>
      </c>
      <c r="AA7" s="24">
        <v>68.849999999999994</v>
      </c>
      <c r="AB7" s="24">
        <v>67.84</v>
      </c>
      <c r="AC7" s="24">
        <v>78.63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614.71</v>
      </c>
      <c r="BG7" s="24">
        <v>551.77</v>
      </c>
      <c r="BH7" s="24">
        <v>518.24</v>
      </c>
      <c r="BI7" s="24">
        <v>474.13</v>
      </c>
      <c r="BJ7" s="24">
        <v>477.56</v>
      </c>
      <c r="BK7" s="24">
        <v>789.46</v>
      </c>
      <c r="BL7" s="24">
        <v>826.83</v>
      </c>
      <c r="BM7" s="24">
        <v>867.83</v>
      </c>
      <c r="BN7" s="24">
        <v>791.76</v>
      </c>
      <c r="BO7" s="24">
        <v>900.82</v>
      </c>
      <c r="BP7" s="24">
        <v>809.19</v>
      </c>
      <c r="BQ7" s="24">
        <v>35.33</v>
      </c>
      <c r="BR7" s="24">
        <v>65.59</v>
      </c>
      <c r="BS7" s="24">
        <v>42.97</v>
      </c>
      <c r="BT7" s="24">
        <v>41.93</v>
      </c>
      <c r="BU7" s="24">
        <v>56.05</v>
      </c>
      <c r="BV7" s="24">
        <v>57.77</v>
      </c>
      <c r="BW7" s="24">
        <v>57.31</v>
      </c>
      <c r="BX7" s="24">
        <v>57.08</v>
      </c>
      <c r="BY7" s="24">
        <v>56.26</v>
      </c>
      <c r="BZ7" s="24">
        <v>52.94</v>
      </c>
      <c r="CA7" s="24">
        <v>57.02</v>
      </c>
      <c r="CB7" s="24">
        <v>378.11</v>
      </c>
      <c r="CC7" s="24">
        <v>209.06</v>
      </c>
      <c r="CD7" s="24">
        <v>342.32</v>
      </c>
      <c r="CE7" s="24">
        <v>365.4</v>
      </c>
      <c r="CF7" s="24">
        <v>284.57</v>
      </c>
      <c r="CG7" s="24">
        <v>274.35000000000002</v>
      </c>
      <c r="CH7" s="24">
        <v>273.52</v>
      </c>
      <c r="CI7" s="24">
        <v>274.99</v>
      </c>
      <c r="CJ7" s="24">
        <v>282.08999999999997</v>
      </c>
      <c r="CK7" s="24">
        <v>303.27999999999997</v>
      </c>
      <c r="CL7" s="24">
        <v>273.68</v>
      </c>
      <c r="CM7" s="24">
        <v>33.549999999999997</v>
      </c>
      <c r="CN7" s="24">
        <v>32.24</v>
      </c>
      <c r="CO7" s="24">
        <v>29.61</v>
      </c>
      <c r="CP7" s="24">
        <v>28.95</v>
      </c>
      <c r="CQ7" s="24">
        <v>27.63</v>
      </c>
      <c r="CR7" s="24">
        <v>50.68</v>
      </c>
      <c r="CS7" s="24">
        <v>50.14</v>
      </c>
      <c r="CT7" s="24">
        <v>54.83</v>
      </c>
      <c r="CU7" s="24">
        <v>66.53</v>
      </c>
      <c r="CV7" s="24">
        <v>52.35</v>
      </c>
      <c r="CW7" s="24">
        <v>52.55</v>
      </c>
      <c r="CX7" s="24">
        <v>65</v>
      </c>
      <c r="CY7" s="24">
        <v>65.05</v>
      </c>
      <c r="CZ7" s="24">
        <v>67.489999999999995</v>
      </c>
      <c r="DA7" s="24">
        <v>68.97</v>
      </c>
      <c r="DB7" s="24">
        <v>70.680000000000007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2024-02-07T01:00:00Z</cp:lastPrinted>
  <dcterms:created xsi:type="dcterms:W3CDTF">2023-12-12T02:55:07Z</dcterms:created>
  <dcterms:modified xsi:type="dcterms:W3CDTF">2024-03-11T05:56:12Z</dcterms:modified>
  <cp:category/>
</cp:coreProperties>
</file>