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総務課\財政係\各種調査・検査\令和05年度調査関係\01_財政一般\◆2024.01.17（公営企業に係る経営比較分析表（令和４年度決算）の分析等について）※2月9日締切\04_回答\"/>
    </mc:Choice>
  </mc:AlternateContent>
  <xr:revisionPtr revIDLastSave="0" documentId="13_ncr:1_{576DA796-281B-4158-8126-D254ADD04047}" xr6:coauthVersionLast="36" xr6:coauthVersionMax="36" xr10:uidLastSave="{00000000-0000-0000-0000-000000000000}"/>
  <workbookProtection workbookAlgorithmName="SHA-512" workbookHashValue="2pCKtBPwBQTcYo3qQ/GqaAspckUo+SDXF9jEzc0/btVPlwUJU2UkeI7NhUBJOVpEy5pwLQa/JEm95h2B03jggg==" workbookSaltValue="QUXUxdst37pzIQqWsbjhH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P10" i="4"/>
  <c r="I10" i="4"/>
  <c r="B10" i="4"/>
  <c r="AD8" i="4"/>
  <c r="W8" i="4"/>
  <c r="P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<sst xmlns="http://schemas.openxmlformats.org/spreadsheetml/2006/main" count="233" uniqueCount="119">
  <si>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</si>
  <si>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</si>
  <si>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</si>
  <si>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</si>
  <si>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</si>
  <si>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</si>
  <si>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</si>
  <si>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</si>
  <si>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</si>
  <si>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</si>
  <si>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</si>
  <si>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</si>
  <si>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</si>
  <si>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</si>
  <si>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</si>
  <si>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</si>
  <si>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</si>
  <si>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</si>
  <si>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</si>
  <si>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</si>
  <si>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</si>
  <si>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</si>
  <si>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</si>
  <si>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</si>
  <si>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</si>
  <si>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</si>
  <si>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</si>
  <si>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</si>
  <si>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</si>
  <si>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</si>
  <si>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</si>
  <si>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</si>
  <si>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</si>
  <si>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</si>
  <si>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</si>
  <si>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</si>
  <si>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</si>
  <si>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</si>
  <si>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</si>
  <si>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</si>
  <si>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</si>
  <si>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</si>
  <si>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</si>
  <si>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</si>
  <si>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</si>
  <si>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</si>
  <si>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</si>
  <si>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</si>
  <si>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</si>
  <si>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</si>
  <si>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</si>
  <si>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</si>
  <si>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</si>
  <si>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</si>
  <si>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</si>
  <si>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</si>
  <si>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</si>
  <si>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</si>
  <si>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</si>
  <si>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</si>
  <si>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</si>
  <si>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</si>
  <si>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</si>
  <si>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</si>
  <si>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</si>
  <si>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</si>
  <si>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</si>
  <si>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</si>
  <si>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</si>
  <si>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</si>
  <si>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</si>
  <si>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</si>
  <si>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</si>
  <si>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</si>
  <si>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</si>
  <si>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</si>
  <si>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</si>
  <si>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</si>
  <si>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</si>
  <si>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</si>
  <si>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</si>
  <si>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</si>
  <si>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</si>
  <si>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</si>
  <si>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</si>
  <si>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</si>
  <si>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</si>
  <si>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</si>
  <si>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</si>
  <si>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</si>
  <si>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</si>
  <si>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</si>
  <si>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</si>
  <si>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</si>
  <si>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</si>
  <si>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</si>
  <si>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</si>
  <si>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</si>
  <si>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</si>
  <si>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</si>
  <si>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</si>
  <si>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</si>
  <si>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</si>
  <si>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</si>
  <si>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</si>
  <si>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</si>
  <si>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</si>
  <si>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</si>
  <si>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</si>
  <si>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</si>
  <si>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</si>
  <si>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</si>
  <si>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</si>
  <si>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</si>
  <si>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</si>
  <si>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</si>
  <si>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①収益的収支比率・⑤料金回収率
　数値が100％を超えているが、使用料収入では賄えず一般会計繰入金に依存しており料金回収率についても人口減少による使用料収入の減少が想定されるためより一層の経営改善に努めなければならない。
④企業債残高対給水収益比率
　施設及び管路の更新の財源として地方債を借入ているため数値が急増している。今後も施設等の更新を予定していることから今後も増加することが予想される。
⑥給水原価
　人口減少による有収水量の減少と物価の上昇により増加している。
⑦施設利用率
　人口減少により使用水量が減少しているため減少傾向にある。
⑧有収率
　漏水箇所の早期修繕等により有収率の向上に努めている。</t>
    <rPh sb="1" eb="4">
      <t>シュウエキテキ</t>
    </rPh>
    <rPh sb="4" eb="6">
      <t>シュウシ</t>
    </rPh>
    <rPh sb="6" eb="8">
      <t>ヒリツ</t>
    </rPh>
    <rPh sb="10" eb="12">
      <t>リョウキン</t>
    </rPh>
    <rPh sb="12" eb="14">
      <t>カイシュウ</t>
    </rPh>
    <rPh sb="14" eb="15">
      <t>リツ</t>
    </rPh>
    <rPh sb="17" eb="19">
      <t>スウチ</t>
    </rPh>
    <rPh sb="25" eb="26">
      <t>コ</t>
    </rPh>
    <rPh sb="32" eb="35">
      <t>シヨウリョウ</t>
    </rPh>
    <rPh sb="35" eb="37">
      <t>シュウニュウ</t>
    </rPh>
    <rPh sb="39" eb="40">
      <t>マカナ</t>
    </rPh>
    <rPh sb="42" eb="49">
      <t>イッパンカイケイクリイレキン</t>
    </rPh>
    <rPh sb="50" eb="52">
      <t>イゾン</t>
    </rPh>
    <rPh sb="56" eb="61">
      <t>リョウキンカイシュウリツ</t>
    </rPh>
    <rPh sb="66" eb="68">
      <t>ジンコウ</t>
    </rPh>
    <rPh sb="68" eb="70">
      <t>ゲンショウ</t>
    </rPh>
    <rPh sb="73" eb="76">
      <t>シヨウリョウ</t>
    </rPh>
    <rPh sb="76" eb="78">
      <t>シュウニュウ</t>
    </rPh>
    <rPh sb="79" eb="81">
      <t>ゲンショウ</t>
    </rPh>
    <rPh sb="82" eb="84">
      <t>ソウテイ</t>
    </rPh>
    <rPh sb="91" eb="93">
      <t>イッソウ</t>
    </rPh>
    <rPh sb="94" eb="96">
      <t>ケイエイ</t>
    </rPh>
    <rPh sb="96" eb="98">
      <t>カイゼン</t>
    </rPh>
    <rPh sb="99" eb="100">
      <t>ツト</t>
    </rPh>
    <rPh sb="112" eb="114">
      <t>キギョウ</t>
    </rPh>
    <rPh sb="114" eb="115">
      <t>サイ</t>
    </rPh>
    <rPh sb="115" eb="117">
      <t>ザンダカ</t>
    </rPh>
    <rPh sb="117" eb="118">
      <t>タイ</t>
    </rPh>
    <rPh sb="118" eb="120">
      <t>キュウスイ</t>
    </rPh>
    <rPh sb="120" eb="122">
      <t>シュウエキ</t>
    </rPh>
    <rPh sb="122" eb="124">
      <t>ヒリツ</t>
    </rPh>
    <rPh sb="126" eb="128">
      <t>シセツ</t>
    </rPh>
    <rPh sb="128" eb="129">
      <t>オヨ</t>
    </rPh>
    <rPh sb="130" eb="132">
      <t>カンロ</t>
    </rPh>
    <rPh sb="133" eb="135">
      <t>コウシン</t>
    </rPh>
    <rPh sb="136" eb="138">
      <t>ザイゲン</t>
    </rPh>
    <rPh sb="141" eb="144">
      <t>チホウサイ</t>
    </rPh>
    <rPh sb="145" eb="147">
      <t>カリイレ</t>
    </rPh>
    <rPh sb="152" eb="154">
      <t>スウチ</t>
    </rPh>
    <rPh sb="155" eb="157">
      <t>キュウゾウ</t>
    </rPh>
    <rPh sb="162" eb="164">
      <t>コンゴ</t>
    </rPh>
    <rPh sb="165" eb="167">
      <t>シセツ</t>
    </rPh>
    <rPh sb="167" eb="168">
      <t>トウ</t>
    </rPh>
    <rPh sb="169" eb="171">
      <t>コウシン</t>
    </rPh>
    <rPh sb="172" eb="174">
      <t>ヨテイ</t>
    </rPh>
    <rPh sb="182" eb="184">
      <t>コンゴ</t>
    </rPh>
    <rPh sb="185" eb="187">
      <t>ゾウカ</t>
    </rPh>
    <rPh sb="192" eb="194">
      <t>ヨソウ</t>
    </rPh>
    <rPh sb="200" eb="202">
      <t>キュウスイ</t>
    </rPh>
    <rPh sb="202" eb="204">
      <t>ゲンカ</t>
    </rPh>
    <rPh sb="206" eb="208">
      <t>ジンコウ</t>
    </rPh>
    <rPh sb="208" eb="210">
      <t>ゲンショウ</t>
    </rPh>
    <rPh sb="213" eb="217">
      <t>ユウシュウスイリョウ</t>
    </rPh>
    <rPh sb="218" eb="220">
      <t>ゲンショウ</t>
    </rPh>
    <rPh sb="221" eb="223">
      <t>ブッカ</t>
    </rPh>
    <rPh sb="224" eb="226">
      <t>ジョウショウ</t>
    </rPh>
    <rPh sb="229" eb="231">
      <t>ゾウカ</t>
    </rPh>
    <rPh sb="238" eb="240">
      <t>シセツ</t>
    </rPh>
    <rPh sb="240" eb="242">
      <t>リヨウ</t>
    </rPh>
    <rPh sb="242" eb="243">
      <t>リツ</t>
    </rPh>
    <rPh sb="245" eb="247">
      <t>ジンコウ</t>
    </rPh>
    <rPh sb="247" eb="249">
      <t>ゲンショウ</t>
    </rPh>
    <rPh sb="252" eb="254">
      <t>シヨウ</t>
    </rPh>
    <rPh sb="254" eb="256">
      <t>スイリョウ</t>
    </rPh>
    <rPh sb="257" eb="259">
      <t>ゲンショウ</t>
    </rPh>
    <rPh sb="265" eb="269">
      <t>ゲンショウケイコウ</t>
    </rPh>
    <rPh sb="275" eb="278">
      <t>ユウシュウリツ</t>
    </rPh>
    <rPh sb="280" eb="282">
      <t>ロウスイ</t>
    </rPh>
    <rPh sb="282" eb="284">
      <t>カショ</t>
    </rPh>
    <rPh sb="285" eb="287">
      <t>ソウキ</t>
    </rPh>
    <rPh sb="287" eb="289">
      <t>シュウゼン</t>
    </rPh>
    <rPh sb="289" eb="290">
      <t>トウ</t>
    </rPh>
    <rPh sb="293" eb="296">
      <t>ユウシュウリツ</t>
    </rPh>
    <rPh sb="297" eb="299">
      <t>コウジョウ</t>
    </rPh>
    <rPh sb="300" eb="301">
      <t>ツト</t>
    </rPh>
    <phoneticPr fontId="4"/>
  </si>
  <si>
    <t>　給水収益等の営業収益のみでは事業運営することが出来ず、一般会計からの繰入金に依存している状況である。健全性を維持した経営を行うため、費用削減等に努めながら、計画的に施設及び管路の更新を行う必要がある。</t>
    <rPh sb="1" eb="5">
      <t>キュウスイシュウエキ</t>
    </rPh>
    <rPh sb="5" eb="6">
      <t>トウ</t>
    </rPh>
    <rPh sb="7" eb="9">
      <t>エイギョウ</t>
    </rPh>
    <rPh sb="9" eb="11">
      <t>シュウエキ</t>
    </rPh>
    <rPh sb="15" eb="17">
      <t>ジギョウ</t>
    </rPh>
    <rPh sb="17" eb="19">
      <t>ウンエイ</t>
    </rPh>
    <rPh sb="24" eb="26">
      <t>デキ</t>
    </rPh>
    <rPh sb="28" eb="30">
      <t>イッパン</t>
    </rPh>
    <rPh sb="30" eb="32">
      <t>カイケイ</t>
    </rPh>
    <rPh sb="35" eb="37">
      <t>クリイレ</t>
    </rPh>
    <rPh sb="37" eb="38">
      <t>キン</t>
    </rPh>
    <rPh sb="39" eb="41">
      <t>イゾン</t>
    </rPh>
    <rPh sb="45" eb="47">
      <t>ジョウキョウ</t>
    </rPh>
    <rPh sb="51" eb="54">
      <t>ケンゼンセイ</t>
    </rPh>
    <rPh sb="55" eb="57">
      <t>イジ</t>
    </rPh>
    <rPh sb="59" eb="61">
      <t>ケイエイ</t>
    </rPh>
    <rPh sb="62" eb="63">
      <t>オコナ</t>
    </rPh>
    <rPh sb="67" eb="69">
      <t>ヒヨウ</t>
    </rPh>
    <rPh sb="69" eb="71">
      <t>サクゲン</t>
    </rPh>
    <rPh sb="71" eb="72">
      <t>トウ</t>
    </rPh>
    <rPh sb="73" eb="74">
      <t>ツト</t>
    </rPh>
    <rPh sb="79" eb="82">
      <t>ケイカクテキ</t>
    </rPh>
    <rPh sb="83" eb="85">
      <t>シセツ</t>
    </rPh>
    <rPh sb="85" eb="86">
      <t>オヨ</t>
    </rPh>
    <rPh sb="87" eb="89">
      <t>カンロ</t>
    </rPh>
    <rPh sb="90" eb="92">
      <t>コウシン</t>
    </rPh>
    <rPh sb="93" eb="94">
      <t>オコナ</t>
    </rPh>
    <rPh sb="95" eb="97">
      <t>ヒツヨウ</t>
    </rPh>
    <phoneticPr fontId="4"/>
  </si>
  <si>
    <t>③管路更新率
　各地区が供用開始からかなりの年数が経過しており、ほどんどの施設及び管路が老朽化している。
　随時、施設及び管路の更新工事等を行っており更新率は類似団体より高くなっている。</t>
    <rPh sb="1" eb="3">
      <t>カンロ</t>
    </rPh>
    <rPh sb="3" eb="5">
      <t>コウシン</t>
    </rPh>
    <rPh sb="5" eb="6">
      <t>リツ</t>
    </rPh>
    <rPh sb="8" eb="11">
      <t>カクチク</t>
    </rPh>
    <rPh sb="12" eb="14">
      <t>キョウヨウ</t>
    </rPh>
    <rPh sb="14" eb="16">
      <t>カイシ</t>
    </rPh>
    <rPh sb="22" eb="24">
      <t>ネンスウ</t>
    </rPh>
    <rPh sb="25" eb="27">
      <t>ケイカ</t>
    </rPh>
    <rPh sb="37" eb="39">
      <t>シセツ</t>
    </rPh>
    <rPh sb="39" eb="40">
      <t>オヨ</t>
    </rPh>
    <rPh sb="41" eb="43">
      <t>カンロ</t>
    </rPh>
    <rPh sb="44" eb="47">
      <t>ロウキュウカ</t>
    </rPh>
    <rPh sb="54" eb="56">
      <t>ズイジ</t>
    </rPh>
    <rPh sb="57" eb="59">
      <t>シセツ</t>
    </rPh>
    <rPh sb="59" eb="60">
      <t>オヨ</t>
    </rPh>
    <rPh sb="61" eb="63">
      <t>カンロ</t>
    </rPh>
    <rPh sb="64" eb="66">
      <t>コウシン</t>
    </rPh>
    <rPh sb="66" eb="68">
      <t>コウジ</t>
    </rPh>
    <rPh sb="68" eb="69">
      <t>トウ</t>
    </rPh>
    <rPh sb="70" eb="71">
      <t>オコナ</t>
    </rPh>
    <rPh sb="75" eb="77">
      <t>コウシン</t>
    </rPh>
    <rPh sb="77" eb="78">
      <t>リツ</t>
    </rPh>
    <rPh sb="79" eb="81">
      <t>ルイジ</t>
    </rPh>
    <rPh sb="81" eb="83">
      <t>ダンタイ</t>
    </rPh>
    <rPh sb="85" eb="8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</si>
</sst>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2.04</c:v>
                </c:pt>
                <c:pt idx="1">
                  <c:v>1.1100000000000001</c:v>
                </c:pt>
                <c:pt idx="2">
                  <c:v>2.96</c:v>
                </c:pt>
                <c:pt idx="3" formatCode="#,##0.00;&quot;△&quot;#,##0.00">
                  <c:v>0</c:v>
                </c:pt>
                <c:pt idx="4">
                  <c:v>1.65</c:v>
                </c:pt>
              </c:numCache>
            </c:numRef>
          </c:val>
          <c:extLst>
            <c:ext xmlns:c16="http://schemas.microsoft.com/office/drawing/2014/chart" uri="{C3380CC4-5D6E-409C-BE32-E72D297353CC}">
              <c16:uniqueId val="{00000000-4196-4B4C-9811-71C0DE9A5CB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4196-4B4C-9811-71C0DE9A5CB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49.82</c:v>
                </c:pt>
                <c:pt idx="1">
                  <c:v>45.86</c:v>
                </c:pt>
                <c:pt idx="2">
                  <c:v>43.74</c:v>
                </c:pt>
                <c:pt idx="3">
                  <c:v>42.16</c:v>
                </c:pt>
                <c:pt idx="4">
                  <c:v>42.27</c:v>
                </c:pt>
              </c:numCache>
            </c:numRef>
          </c:val>
          <c:extLst>
            <c:ext xmlns:c16="http://schemas.microsoft.com/office/drawing/2014/chart" uri="{C3380CC4-5D6E-409C-BE32-E72D297353CC}">
              <c16:uniqueId val="{00000000-5741-4B9A-B49B-993FEE6E359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5741-4B9A-B49B-993FEE6E359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94.17</c:v>
                </c:pt>
                <c:pt idx="1">
                  <c:v>94.81</c:v>
                </c:pt>
                <c:pt idx="2">
                  <c:v>94.98</c:v>
                </c:pt>
                <c:pt idx="3">
                  <c:v>95.14</c:v>
                </c:pt>
                <c:pt idx="4">
                  <c:v>94.98</c:v>
                </c:pt>
              </c:numCache>
            </c:numRef>
          </c:val>
          <c:extLst>
            <c:ext xmlns:c16="http://schemas.microsoft.com/office/drawing/2014/chart" uri="{C3380CC4-5D6E-409C-BE32-E72D297353CC}">
              <c16:uniqueId val="{00000000-2EE5-4A97-81F6-86DBA56E543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2EE5-4A97-81F6-86DBA56E543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98.28</c:v>
                </c:pt>
                <c:pt idx="1">
                  <c:v>111.02</c:v>
                </c:pt>
                <c:pt idx="2">
                  <c:v>103.27</c:v>
                </c:pt>
                <c:pt idx="3">
                  <c:v>104.42</c:v>
                </c:pt>
                <c:pt idx="4">
                  <c:v>108.73</c:v>
                </c:pt>
              </c:numCache>
            </c:numRef>
          </c:val>
          <c:extLst>
            <c:ext xmlns:c16="http://schemas.microsoft.com/office/drawing/2014/chart" uri="{C3380CC4-5D6E-409C-BE32-E72D297353CC}">
              <c16:uniqueId val="{00000000-40DA-4B5D-8789-A4D48CCCB40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40DA-4B5D-8789-A4D48CCCB40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7C-4D13-8E60-8846CDF906E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C-4D13-8E60-8846CDF906E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61-468A-86E6-BF92CCE394B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1-468A-86E6-BF92CCE394B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3-45EA-8296-4E20930255A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3-45EA-8296-4E20930255A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C-4C94-A0FA-68E00CF35D1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C-4C94-A0FA-68E00CF35D1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1252.6400000000001</c:v>
                </c:pt>
                <c:pt idx="1">
                  <c:v>1407.72</c:v>
                </c:pt>
                <c:pt idx="2">
                  <c:v>2245.1799999999998</c:v>
                </c:pt>
                <c:pt idx="3">
                  <c:v>2394.64</c:v>
                </c:pt>
                <c:pt idx="4">
                  <c:v>3821.58</c:v>
                </c:pt>
              </c:numCache>
            </c:numRef>
          </c:val>
          <c:extLst>
            <c:ext xmlns:c16="http://schemas.microsoft.com/office/drawing/2014/chart" uri="{C3380CC4-5D6E-409C-BE32-E72D297353CC}">
              <c16:uniqueId val="{00000000-4598-46F7-8A74-28B54F51F02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4598-46F7-8A74-28B54F51F02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32.26</c:v>
                </c:pt>
                <c:pt idx="1">
                  <c:v>34.979999999999997</c:v>
                </c:pt>
                <c:pt idx="2">
                  <c:v>31.42</c:v>
                </c:pt>
                <c:pt idx="3">
                  <c:v>30.81</c:v>
                </c:pt>
                <c:pt idx="4">
                  <c:v>21.76</c:v>
                </c:pt>
              </c:numCache>
            </c:numRef>
          </c:val>
          <c:extLst>
            <c:ext xmlns:c16="http://schemas.microsoft.com/office/drawing/2014/chart" uri="{C3380CC4-5D6E-409C-BE32-E72D297353CC}">
              <c16:uniqueId val="{00000000-BA8D-47F4-AC98-E1AAD576E0D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BA8D-47F4-AC98-E1AAD576E0D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264.85000000000002</c:v>
                </c:pt>
                <c:pt idx="1">
                  <c:v>265.38</c:v>
                </c:pt>
                <c:pt idx="2">
                  <c:v>291.77</c:v>
                </c:pt>
                <c:pt idx="3">
                  <c:v>339.48</c:v>
                </c:pt>
                <c:pt idx="4">
                  <c:v>342.24</c:v>
                </c:pt>
              </c:numCache>
            </c:numRef>
          </c:val>
          <c:extLst>
            <c:ext xmlns:c16="http://schemas.microsoft.com/office/drawing/2014/chart" uri="{C3380CC4-5D6E-409C-BE32-E72D297353CC}">
              <c16:uniqueId val="{00000000-8CFC-431B-BB8B-36BF6AE6888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8CFC-431B-BB8B-36BF6AE6888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白浜町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20463</v>
      </c>
      <c r="AM8" s="37"/>
      <c r="AN8" s="37"/>
      <c r="AO8" s="37"/>
      <c r="AP8" s="37"/>
      <c r="AQ8" s="37"/>
      <c r="AR8" s="37"/>
      <c r="AS8" s="37"/>
      <c r="AT8" s="38">
        <f>データ!$S$6</f>
        <v>200.98</v>
      </c>
      <c r="AU8" s="38"/>
      <c r="AV8" s="38"/>
      <c r="AW8" s="38"/>
      <c r="AX8" s="38"/>
      <c r="AY8" s="38"/>
      <c r="AZ8" s="38"/>
      <c r="BA8" s="38"/>
      <c r="BB8" s="38">
        <f>データ!$T$6</f>
        <v>101.82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4.05</v>
      </c>
      <c r="Q10" s="38"/>
      <c r="R10" s="38"/>
      <c r="S10" s="38"/>
      <c r="T10" s="38"/>
      <c r="U10" s="38"/>
      <c r="V10" s="38"/>
      <c r="W10" s="37">
        <f>データ!$Q$6</f>
        <v>1529</v>
      </c>
      <c r="X10" s="37"/>
      <c r="Y10" s="37"/>
      <c r="Z10" s="37"/>
      <c r="AA10" s="37"/>
      <c r="AB10" s="37"/>
      <c r="AC10" s="37"/>
      <c r="AD10" s="2"/>
      <c r="AE10" s="2"/>
      <c r="AF10" s="2"/>
      <c r="AG10" s="2"/>
      <c r="AH10" s="2"/>
      <c r="AI10" s="2"/>
      <c r="AJ10" s="2"/>
      <c r="AK10" s="2"/>
      <c r="AL10" s="37">
        <f>データ!$U$6</f>
        <v>824</v>
      </c>
      <c r="AM10" s="37"/>
      <c r="AN10" s="37"/>
      <c r="AO10" s="37"/>
      <c r="AP10" s="37"/>
      <c r="AQ10" s="37"/>
      <c r="AR10" s="37"/>
      <c r="AS10" s="37"/>
      <c r="AT10" s="38">
        <f>データ!$V$6</f>
        <v>17.54</v>
      </c>
      <c r="AU10" s="38"/>
      <c r="AV10" s="38"/>
      <c r="AW10" s="38"/>
      <c r="AX10" s="38"/>
      <c r="AY10" s="38"/>
      <c r="AZ10" s="38"/>
      <c r="BA10" s="38"/>
      <c r="BB10" s="38">
        <f>データ!$W$6</f>
        <v>46.98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118</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QwAJT2+xmrUR/ufssYXpM13HyOcY1jUXnmTJ+bZMrMqjlEPIJ60WWh4qMEtDPQAM6REGdoFtJjLZqZX/m0DbIg==" saltValue="dGPrjjCkyoHMCAw7OvKv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304018</v>
      </c>
      <c r="D6" s="20">
        <f t="shared" si="3"/>
        <v>47</v>
      </c>
      <c r="E6" s="20">
        <f t="shared" si="3"/>
        <v>1</v>
      </c>
      <c r="F6" s="20">
        <f t="shared" si="3"/>
        <v>0</v>
      </c>
      <c r="G6" s="20">
        <f t="shared" si="3"/>
        <v>0</v>
      </c>
      <c r="H6" s="20" t="str">
        <f t="shared" si="3"/>
        <v>和歌山県　白浜町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4.05</v>
      </c>
      <c r="Q6" s="21">
        <f t="shared" si="3"/>
        <v>1529</v>
      </c>
      <c r="R6" s="21">
        <f t="shared" si="3"/>
        <v>20463</v>
      </c>
      <c r="S6" s="21">
        <f t="shared" si="3"/>
        <v>200.98</v>
      </c>
      <c r="T6" s="21">
        <f t="shared" si="3"/>
        <v>101.82</v>
      </c>
      <c r="U6" s="21">
        <f t="shared" si="3"/>
        <v>824</v>
      </c>
      <c r="V6" s="21">
        <f t="shared" si="3"/>
        <v>17.54</v>
      </c>
      <c r="W6" s="21">
        <f t="shared" si="3"/>
        <v>46.98</v>
      </c>
      <c r="X6" s="22">
        <f>IF(X7="",NA(),X7)</f>
        <v>98.28</v>
      </c>
      <c r="Y6" s="22">
        <f t="shared" ref="Y6:AG6" si="4">IF(Y7="",NA(),Y7)</f>
        <v>111.02</v>
      </c>
      <c r="Z6" s="22">
        <f t="shared" si="4"/>
        <v>103.27</v>
      </c>
      <c r="AA6" s="22">
        <f t="shared" si="4"/>
        <v>104.42</v>
      </c>
      <c r="AB6" s="22">
        <f t="shared" si="4"/>
        <v>108.73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1252.6400000000001</v>
      </c>
      <c r="BF6" s="22">
        <f t="shared" ref="BF6:BN6" si="7">IF(BF7="",NA(),BF7)</f>
        <v>1407.72</v>
      </c>
      <c r="BG6" s="22">
        <f t="shared" si="7"/>
        <v>2245.1799999999998</v>
      </c>
      <c r="BH6" s="22">
        <f t="shared" si="7"/>
        <v>2394.64</v>
      </c>
      <c r="BI6" s="22">
        <f t="shared" si="7"/>
        <v>3821.58</v>
      </c>
      <c r="BJ6" s="22">
        <f t="shared" si="7"/>
        <v>1274.21</v>
      </c>
      <c r="BK6" s="22">
        <f t="shared" si="7"/>
        <v>1183.92</v>
      </c>
      <c r="BL6" s="22">
        <f t="shared" si="7"/>
        <v>1128.72</v>
      </c>
      <c r="BM6" s="22">
        <f t="shared" si="7"/>
        <v>1125.25</v>
      </c>
      <c r="BN6" s="22">
        <f t="shared" si="7"/>
        <v>1157.05</v>
      </c>
      <c r="BO6" s="21" t="str">
        <f>IF(BO7="","",IF(BO7="-","【-】","【"&amp;SUBSTITUTE(TEXT(BO7,"#,##0.00"),"-","△")&amp;"】"))</f>
        <v>【982.48】</v>
      </c>
      <c r="BP6" s="22">
        <f>IF(BP7="",NA(),BP7)</f>
        <v>32.26</v>
      </c>
      <c r="BQ6" s="22">
        <f t="shared" ref="BQ6:BY6" si="8">IF(BQ7="",NA(),BQ7)</f>
        <v>34.979999999999997</v>
      </c>
      <c r="BR6" s="22">
        <f t="shared" si="8"/>
        <v>31.42</v>
      </c>
      <c r="BS6" s="22">
        <f t="shared" si="8"/>
        <v>30.81</v>
      </c>
      <c r="BT6" s="22">
        <f t="shared" si="8"/>
        <v>21.76</v>
      </c>
      <c r="BU6" s="22">
        <f t="shared" si="8"/>
        <v>41.25</v>
      </c>
      <c r="BV6" s="22">
        <f t="shared" si="8"/>
        <v>42.5</v>
      </c>
      <c r="BW6" s="22">
        <f t="shared" si="8"/>
        <v>41.84</v>
      </c>
      <c r="BX6" s="22">
        <f t="shared" si="8"/>
        <v>41.44</v>
      </c>
      <c r="BY6" s="22">
        <f t="shared" si="8"/>
        <v>37.65</v>
      </c>
      <c r="BZ6" s="21" t="str">
        <f>IF(BZ7="","",IF(BZ7="-","【-】","【"&amp;SUBSTITUTE(TEXT(BZ7,"#,##0.00"),"-","△")&amp;"】"))</f>
        <v>【50.61】</v>
      </c>
      <c r="CA6" s="22">
        <f>IF(CA7="",NA(),CA7)</f>
        <v>264.85000000000002</v>
      </c>
      <c r="CB6" s="22">
        <f t="shared" ref="CB6:CJ6" si="9">IF(CB7="",NA(),CB7)</f>
        <v>265.38</v>
      </c>
      <c r="CC6" s="22">
        <f t="shared" si="9"/>
        <v>291.77</v>
      </c>
      <c r="CD6" s="22">
        <f t="shared" si="9"/>
        <v>339.48</v>
      </c>
      <c r="CE6" s="22">
        <f t="shared" si="9"/>
        <v>342.24</v>
      </c>
      <c r="CF6" s="22">
        <f t="shared" si="9"/>
        <v>383.25</v>
      </c>
      <c r="CG6" s="22">
        <f t="shared" si="9"/>
        <v>377.72</v>
      </c>
      <c r="CH6" s="22">
        <f t="shared" si="9"/>
        <v>390.47</v>
      </c>
      <c r="CI6" s="22">
        <f t="shared" si="9"/>
        <v>403.61</v>
      </c>
      <c r="CJ6" s="22">
        <f t="shared" si="9"/>
        <v>442.82</v>
      </c>
      <c r="CK6" s="21" t="str">
        <f>IF(CK7="","",IF(CK7="-","【-】","【"&amp;SUBSTITUTE(TEXT(CK7,"#,##0.00"),"-","△")&amp;"】"))</f>
        <v>【320.83】</v>
      </c>
      <c r="CL6" s="22">
        <f>IF(CL7="",NA(),CL7)</f>
        <v>49.82</v>
      </c>
      <c r="CM6" s="22">
        <f t="shared" ref="CM6:CU6" si="10">IF(CM7="",NA(),CM7)</f>
        <v>45.86</v>
      </c>
      <c r="CN6" s="22">
        <f t="shared" si="10"/>
        <v>43.74</v>
      </c>
      <c r="CO6" s="22">
        <f t="shared" si="10"/>
        <v>42.16</v>
      </c>
      <c r="CP6" s="22">
        <f t="shared" si="10"/>
        <v>42.27</v>
      </c>
      <c r="CQ6" s="22">
        <f t="shared" si="10"/>
        <v>48.26</v>
      </c>
      <c r="CR6" s="22">
        <f t="shared" si="10"/>
        <v>48.01</v>
      </c>
      <c r="CS6" s="22">
        <f t="shared" si="10"/>
        <v>49.08</v>
      </c>
      <c r="CT6" s="22">
        <f t="shared" si="10"/>
        <v>51.46</v>
      </c>
      <c r="CU6" s="22">
        <f t="shared" si="10"/>
        <v>51.84</v>
      </c>
      <c r="CV6" s="21" t="str">
        <f>IF(CV7="","",IF(CV7="-","【-】","【"&amp;SUBSTITUTE(TEXT(CV7,"#,##0.00"),"-","△")&amp;"】"))</f>
        <v>【56.15】</v>
      </c>
      <c r="CW6" s="22">
        <f>IF(CW7="",NA(),CW7)</f>
        <v>94.17</v>
      </c>
      <c r="CX6" s="22">
        <f t="shared" ref="CX6:DF6" si="11">IF(CX7="",NA(),CX7)</f>
        <v>94.81</v>
      </c>
      <c r="CY6" s="22">
        <f t="shared" si="11"/>
        <v>94.98</v>
      </c>
      <c r="CZ6" s="22">
        <f t="shared" si="11"/>
        <v>95.14</v>
      </c>
      <c r="DA6" s="22">
        <f t="shared" si="11"/>
        <v>94.98</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2.04</v>
      </c>
      <c r="EE6" s="22">
        <f t="shared" ref="EE6:EM6" si="14">IF(EE7="",NA(),EE7)</f>
        <v>1.1100000000000001</v>
      </c>
      <c r="EF6" s="22">
        <f t="shared" si="14"/>
        <v>2.96</v>
      </c>
      <c r="EG6" s="21">
        <f t="shared" si="14"/>
        <v>0</v>
      </c>
      <c r="EH6" s="22">
        <f t="shared" si="14"/>
        <v>1.65</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304018</v>
      </c>
      <c r="D7" s="24">
        <v>47</v>
      </c>
      <c r="E7" s="24">
        <v>1</v>
      </c>
      <c r="F7" s="24">
        <v>0</v>
      </c>
      <c r="G7" s="24">
        <v>0</v>
      </c>
      <c r="H7" s="24" t="s">
        <v>96</v>
      </c>
      <c r="I7" s="24" t="s">
        <v>97</v>
      </c>
      <c r="J7" s="24" t="s">
        <v>98</v>
      </c>
      <c r="K7" s="24" t="s">
        <v>99</v>
      </c>
      <c r="L7" s="24" t="s">
        <v>100</v>
      </c>
      <c r="M7" s="24" t="s">
        <v>101</v>
      </c>
      <c r="N7" s="25" t="s">
        <v>102</v>
      </c>
      <c r="O7" s="25" t="s">
        <v>103</v>
      </c>
      <c r="P7" s="25">
        <v>4.05</v>
      </c>
      <c r="Q7" s="25">
        <v>1529</v>
      </c>
      <c r="R7" s="25">
        <v>20463</v>
      </c>
      <c r="S7" s="25">
        <v>200.98</v>
      </c>
      <c r="T7" s="25">
        <v>101.82</v>
      </c>
      <c r="U7" s="25">
        <v>824</v>
      </c>
      <c r="V7" s="25">
        <v>17.54</v>
      </c>
      <c r="W7" s="25">
        <v>46.98</v>
      </c>
      <c r="X7" s="25">
        <v>98.28</v>
      </c>
      <c r="Y7" s="25">
        <v>111.02</v>
      </c>
      <c r="Z7" s="25">
        <v>103.27</v>
      </c>
      <c r="AA7" s="25">
        <v>104.42</v>
      </c>
      <c r="AB7" s="25">
        <v>108.73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1252.6400000000001</v>
      </c>
      <c r="BF7" s="25">
        <v>1407.72</v>
      </c>
      <c r="BG7" s="25">
        <v>2245.1799999999998</v>
      </c>
      <c r="BH7" s="25">
        <v>2394.64</v>
      </c>
      <c r="BI7" s="25">
        <v>3821.58</v>
      </c>
      <c r="BJ7" s="25">
        <v>1274.21</v>
      </c>
      <c r="BK7" s="25">
        <v>1183.92</v>
      </c>
      <c r="BL7" s="25">
        <v>1128.72</v>
      </c>
      <c r="BM7" s="25">
        <v>1125.25</v>
      </c>
      <c r="BN7" s="25">
        <v>1157.05</v>
      </c>
      <c r="BO7" s="25">
        <v>982.48</v>
      </c>
      <c r="BP7" s="25">
        <v>32.26</v>
      </c>
      <c r="BQ7" s="25">
        <v>34.979999999999997</v>
      </c>
      <c r="BR7" s="25">
        <v>31.42</v>
      </c>
      <c r="BS7" s="25">
        <v>30.81</v>
      </c>
      <c r="BT7" s="25">
        <v>21.76</v>
      </c>
      <c r="BU7" s="25">
        <v>41.25</v>
      </c>
      <c r="BV7" s="25">
        <v>42.5</v>
      </c>
      <c r="BW7" s="25">
        <v>41.84</v>
      </c>
      <c r="BX7" s="25">
        <v>41.44</v>
      </c>
      <c r="BY7" s="25">
        <v>37.65</v>
      </c>
      <c r="BZ7" s="25">
        <v>50.61</v>
      </c>
      <c r="CA7" s="25">
        <v>264.85000000000002</v>
      </c>
      <c r="CB7" s="25">
        <v>265.38</v>
      </c>
      <c r="CC7" s="25">
        <v>291.77</v>
      </c>
      <c r="CD7" s="25">
        <v>339.48</v>
      </c>
      <c r="CE7" s="25">
        <v>342.24</v>
      </c>
      <c r="CF7" s="25">
        <v>383.25</v>
      </c>
      <c r="CG7" s="25">
        <v>377.72</v>
      </c>
      <c r="CH7" s="25">
        <v>390.47</v>
      </c>
      <c r="CI7" s="25">
        <v>403.61</v>
      </c>
      <c r="CJ7" s="25">
        <v>442.82</v>
      </c>
      <c r="CK7" s="25">
        <v>320.83</v>
      </c>
      <c r="CL7" s="25">
        <v>49.82</v>
      </c>
      <c r="CM7" s="25">
        <v>45.86</v>
      </c>
      <c r="CN7" s="25">
        <v>43.74</v>
      </c>
      <c r="CO7" s="25">
        <v>42.16</v>
      </c>
      <c r="CP7" s="25">
        <v>42.27</v>
      </c>
      <c r="CQ7" s="25">
        <v>48.26</v>
      </c>
      <c r="CR7" s="25">
        <v>48.01</v>
      </c>
      <c r="CS7" s="25">
        <v>49.08</v>
      </c>
      <c r="CT7" s="25">
        <v>51.46</v>
      </c>
      <c r="CU7" s="25">
        <v>51.84</v>
      </c>
      <c r="CV7" s="25">
        <v>56.15</v>
      </c>
      <c r="CW7" s="25">
        <v>94.17</v>
      </c>
      <c r="CX7" s="25">
        <v>94.81</v>
      </c>
      <c r="CY7" s="25">
        <v>94.98</v>
      </c>
      <c r="CZ7" s="25">
        <v>95.14</v>
      </c>
      <c r="DA7" s="25">
        <v>94.98</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2.04</v>
      </c>
      <c r="EE7" s="25">
        <v>1.1100000000000001</v>
      </c>
      <c r="EF7" s="25">
        <v>2.96</v>
      </c>
      <c r="EG7" s="25">
        <v>0</v>
      </c>
      <c r="EH7" s="25">
        <v>1.65</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2024-02-02T02:02:58Z</cp:lastPrinted>
  <dcterms:created xsi:type="dcterms:W3CDTF">2023-12-05T01:06:43Z</dcterms:created>
  <dcterms:modified xsi:type="dcterms:W3CDTF">2024-03-11T05:55:40Z</dcterms:modified>
  <cp:category/>
</cp:coreProperties>
</file>