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fs\総務課\財政係\各種調査・検査\令和05年度調査関係\01_財政一般\◆2024.01.17（公営企業に係る経営比較分析表（令和４年度決算）の分析等について）※2月9日締切\04_回答\"/>
    </mc:Choice>
  </mc:AlternateContent>
  <xr:revisionPtr revIDLastSave="0" documentId="13_ncr:1_{3F93B467-CC2A-4F5D-A132-7E3C17E771AD}" xr6:coauthVersionLast="36" xr6:coauthVersionMax="36" xr10:uidLastSave="{00000000-0000-0000-0000-000000000000}"/>
  <workbookProtection workbookAlgorithmName="SHA-512" workbookHashValue="JBfH1oR4Q5GMxW8NKX5uShHwUjyPK80Rm56tEPIgF8GcUoLhSnn2A/HA/y06X3LD19e9/ECfyY1iLg7PP4Yjkg==" workbookSaltValue="/XL95xBPQ52WDiMI6kQrM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BB10" i="4" s="1"/>
  <c r="V6" i="5"/>
  <c r="U6" i="5"/>
  <c r="AL10" i="4" s="1"/>
  <c r="T6" i="5"/>
  <c r="S6" i="5"/>
  <c r="R6" i="5"/>
  <c r="Q6" i="5"/>
  <c r="P6" i="5"/>
  <c r="O6" i="5"/>
  <c r="N6" i="5"/>
  <c r="B10" i="4" s="1"/>
  <c r="M6" i="5"/>
  <c r="AD8" i="4" s="1"/>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AT10" i="4"/>
  <c r="W10" i="4"/>
  <c r="P10" i="4"/>
  <c r="I10" i="4"/>
  <c r="BB8" i="4"/>
  <c r="AT8" i="4"/>
  <c r="AL8" i="4"/>
  <c r="W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<sst xmlns="http://schemas.openxmlformats.org/spreadsheetml/2006/main" count="228" uniqueCount="113">
  <si>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</si>
  <si>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</si>
  <si>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</si>
  <si>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</si>
  <si>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</si>
  <si>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</si>
  <si>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</si>
  <si>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</si>
  <si>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</si>
  <si>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</si>
  <si>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</si>
  <si>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</si>
  <si>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</si>
  <si>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</si>
  <si>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</si>
  <si>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</si>
  <si>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</si>
  <si>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</si>
  <si>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</si>
  <si>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</si>
  <si>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</si>
  <si>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</si>
  <si>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</si>
  <si>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</si>
  <si>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</si>
  <si>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</si>
  <si>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</si>
  <si>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</si>
  <si>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</si>
  <si>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</si>
  <si>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</si>
  <si>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</si>
  <si>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</si>
  <si>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</si>
  <si>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</si>
  <si>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</si>
  <si>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</si>
  <si>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</si>
  <si>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</si>
  <si>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</si>
  <si>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</si>
  <si>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</si>
  <si>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</si>
  <si>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</si>
  <si>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</si>
  <si>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</si>
  <si>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</si>
  <si>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</si>
  <si>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</si>
  <si>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</si>
  <si>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</si>
  <si>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</si>
  <si>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</si>
  <si>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</si>
  <si>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</si>
  <si>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</si>
  <si>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</si>
  <si>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</si>
  <si>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</si>
  <si>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</si>
  <si>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</si>
  <si>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</si>
  <si>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</si>
  <si>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</si>
  <si>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</si>
  <si>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</si>
  <si>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</si>
  <si>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</si>
  <si>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</si>
  <si>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</si>
  <si>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</si>
  <si>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</si>
  <si>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</si>
  <si>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</si>
  <si>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</si>
  <si>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</si>
  <si>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</si>
  <si>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</si>
  <si>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</si>
  <si>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</si>
  <si>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</si>
  <si>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</si>
  <si>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</si>
  <si>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</si>
  <si>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</si>
  <si>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</si>
  <si>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</si>
  <si>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</si>
  <si>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</si>
  <si>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</si>
  <si>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</si>
  <si>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</si>
  <si>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</si>
  <si>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</si>
  <si>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</si>
  <si>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</si>
  <si>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</si>
  <si>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</si>
  <si>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</si>
  <si>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</si>
  <si>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</si>
  <si>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</si>
  <si>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</si>
  <si>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</si>
  <si>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</si>
  <si>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</si>
  <si>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</si>
  <si>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</si>
  <si>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</si>
  <si>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</si>
  <si>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現時点では経営の健全性は概ね確保できているが、給水人口の減少等による給水収益の減少、老朽化施設、管路等の更新による費用の増加など今後厳しい経営環境になることが予想される。
　老朽化の状況から、大規模な施設、管路について、これまで以上に更新投資が必要である。
　今後も経営の安定、健全性を保ち、長期的な財源を確保しつつ経営基盤強化に努めたい。</t>
    <phoneticPr fontId="4"/>
  </si>
  <si>
    <t>　①有形固定資産減価償却率については、類似団体と比較しても高い水準で推移しており、引き続き順次更新投資が必要である。
　類似団体の平均値と比較しても、②管路経年化率が高く、③管路更新率は今年度も前年度を上回ったが、依然として低い水準となっている。管路の老朽化に対して、更新が追いついていない現状を改善するために更新投資を増やす必要がある。</t>
    <rPh sb="93" eb="96">
      <t>コンネンド</t>
    </rPh>
    <rPh sb="97" eb="100">
      <t>ゼンネンド</t>
    </rPh>
    <rPh sb="101" eb="103">
      <t>ウワマワ</t>
    </rPh>
    <rPh sb="107" eb="109">
      <t>イゼン</t>
    </rPh>
    <rPh sb="112" eb="113">
      <t>ヒク</t>
    </rPh>
    <rPh sb="114" eb="116">
      <t>スイジュン</t>
    </rPh>
    <phoneticPr fontId="4"/>
  </si>
  <si>
    <t>①経常収支比率
　単年度収支が黒字で、100％以上の数値となっており経営の健全性は保たれているが、電気代の高騰により昨年度よりも減少している。今後、老朽化施設、管路等の更新費用の増加が予想される。
③流動比率
　100%を超え、類似団体の平均値を上回っていることから短期的な債務に対する支払い能力は確保できている。
④企業債残高対給水収益比率
　類似団体平均値より低い水準で推移している。老朽化等による施設、管路の更新が控えており今後は上昇していくと予想される。
⑤料金回収率
　コロナ禍における物価高騰等の影響を受けている町民等の生活支援等を目的として水道料金（基本料金）を4か月間免除したため、下がったものである。
⑥給水原価
　類似団体平均値と比較して低い水準を維持している。
⑦施設利用率
　類似団体平均値と比較して低水準で推移しているため施設更新時には見直しが必要と思われる。
⑧有収率
　前年度より増加したが、類似団体の平均値を下回っている。引き続き漏水調査の実施、老朽管の更新等により有収率の向上に努めなければならない。</t>
    <rPh sb="1" eb="3">
      <t>ケイジョウ</t>
    </rPh>
    <rPh sb="3" eb="5">
      <t>シュウシ</t>
    </rPh>
    <rPh sb="5" eb="7">
      <t>ヒリツ</t>
    </rPh>
    <rPh sb="15" eb="16">
      <t>クロ</t>
    </rPh>
    <rPh sb="23" eb="25">
      <t>イジョウ</t>
    </rPh>
    <rPh sb="26" eb="28">
      <t>スウチ</t>
    </rPh>
    <rPh sb="34" eb="36">
      <t>ケイエイ</t>
    </rPh>
    <rPh sb="37" eb="40">
      <t>ケンゼンセイ</t>
    </rPh>
    <rPh sb="41" eb="42">
      <t>タモ</t>
    </rPh>
    <rPh sb="49" eb="52">
      <t>デンキダイ</t>
    </rPh>
    <rPh sb="53" eb="55">
      <t>コウトウ</t>
    </rPh>
    <rPh sb="58" eb="60">
      <t>サクネン</t>
    </rPh>
    <rPh sb="60" eb="61">
      <t>ド</t>
    </rPh>
    <rPh sb="64" eb="66">
      <t>ゲンショウ</t>
    </rPh>
    <rPh sb="71" eb="73">
      <t>コンゴ</t>
    </rPh>
    <rPh sb="74" eb="77">
      <t>ロウキュウカ</t>
    </rPh>
    <rPh sb="77" eb="79">
      <t>シセツ</t>
    </rPh>
    <rPh sb="80" eb="82">
      <t>カンロ</t>
    </rPh>
    <rPh sb="82" eb="83">
      <t>トウ</t>
    </rPh>
    <rPh sb="84" eb="86">
      <t>コウシン</t>
    </rPh>
    <rPh sb="86" eb="88">
      <t>ヒヨウ</t>
    </rPh>
    <rPh sb="89" eb="91">
      <t>ゾウカ</t>
    </rPh>
    <rPh sb="92" eb="94">
      <t>ヨソウ</t>
    </rPh>
    <rPh sb="243" eb="244">
      <t>カ</t>
    </rPh>
    <rPh sb="248" eb="250">
      <t>ブッカ</t>
    </rPh>
    <rPh sb="250" eb="252">
      <t>コウトウ</t>
    </rPh>
    <rPh sb="252" eb="253">
      <t>トウ</t>
    </rPh>
    <rPh sb="254" eb="256">
      <t>エイキョウ</t>
    </rPh>
    <rPh sb="257" eb="258">
      <t>ウ</t>
    </rPh>
    <rPh sb="262" eb="264">
      <t>チョウミン</t>
    </rPh>
    <rPh sb="264" eb="265">
      <t>トウ</t>
    </rPh>
    <rPh sb="266" eb="268">
      <t>セイカツ</t>
    </rPh>
    <rPh sb="268" eb="270">
      <t>シエン</t>
    </rPh>
    <rPh sb="270" eb="271">
      <t>トウ</t>
    </rPh>
    <rPh sb="272" eb="274">
      <t>モクテキ</t>
    </rPh>
    <rPh sb="277" eb="279">
      <t>スイドウ</t>
    </rPh>
    <rPh sb="279" eb="281">
      <t>リョウキン</t>
    </rPh>
    <rPh sb="282" eb="284">
      <t>キホン</t>
    </rPh>
    <rPh sb="284" eb="286">
      <t>リョウキン</t>
    </rPh>
    <rPh sb="290" eb="292">
      <t>ゲツカン</t>
    </rPh>
    <rPh sb="292" eb="294">
      <t>メンジョ</t>
    </rPh>
    <rPh sb="299" eb="300">
      <t>サ</t>
    </rPh>
    <rPh sb="405" eb="407">
      <t>ゾウカ</t>
    </rPh>
    <rPh sb="420" eb="421">
      <t>シタ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</si>
</sst>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0.28999999999999998</c:v>
                </c:pt>
                <c:pt idx="1">
                  <c:v>0.38</c:v>
                </c:pt>
                <c:pt idx="2">
                  <c:v>0.45</c:v>
                </c:pt>
                <c:pt idx="3">
                  <c:v>0.67</c:v>
                </c:pt>
                <c:pt idx="4">
                  <c:v>0.96</c:v>
                </c:pt>
              </c:numCache>
            </c:numRef>
          </c:val>
          <c:extLst>
            <c:ext xmlns:c16="http://schemas.microsoft.com/office/drawing/2014/chart" uri="{C3380CC4-5D6E-409C-BE32-E72D297353CC}">
              <c16:uniqueId val="{00000000-7D06-495C-9EB2-16711C601ABF}"/>
            </c:ext>
          </c:extLst>
        </c:ser>
        <c:dLbls>
          <c:showLegendKey val="0"/>
          <c:showVal val="0"/>
          <c:showCatName val="0"/>
          <c:showSerName val="0"/>
          <c:showPercent val="0"/>
          <c:showBubbleSize val="0"/>
        </c:dLbls>
        <c:gapWidth val="150"/>
        <c:axId val="-1205776592"/>
        <c:axId val="-1205788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7D06-495C-9EB2-16711C601ABF}"/>
            </c:ext>
          </c:extLst>
        </c:ser>
        <c:dLbls>
          <c:showLegendKey val="0"/>
          <c:showVal val="0"/>
          <c:showCatName val="0"/>
          <c:showSerName val="0"/>
          <c:showPercent val="0"/>
          <c:showBubbleSize val="0"/>
        </c:dLbls>
        <c:marker val="1"/>
        <c:smooth val="0"/>
        <c:axId val="-1205776592"/>
        <c:axId val="-1205788560"/>
      </c:lineChart>
      <c:dateAx>
        <c:axId val="-1205776592"/>
        <c:scaling>
          <c:orientation val="minMax"/>
        </c:scaling>
        <c:delete val="1"/>
        <c:axPos val="b"/>
        <c:numFmt formatCode="&quot;H&quot;yy" sourceLinked="1"/>
        <c:majorTickMark val="none"/>
        <c:minorTickMark val="none"/>
        <c:tickLblPos val="none"/>
        <c:crossAx val="-1205788560"/>
        <c:crosses val="autoZero"/>
        <c:auto val="1"/>
        <c:lblOffset val="100"/>
        <c:baseTimeUnit val="years"/>
      </c:dateAx>
      <c:valAx>
        <c:axId val="-120578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7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48.83</c:v>
                </c:pt>
                <c:pt idx="1">
                  <c:v>47.42</c:v>
                </c:pt>
                <c:pt idx="2">
                  <c:v>45.93</c:v>
                </c:pt>
                <c:pt idx="3">
                  <c:v>49.92</c:v>
                </c:pt>
                <c:pt idx="4">
                  <c:v>49.65</c:v>
                </c:pt>
              </c:numCache>
            </c:numRef>
          </c:val>
          <c:extLst>
            <c:ext xmlns:c16="http://schemas.microsoft.com/office/drawing/2014/chart" uri="{C3380CC4-5D6E-409C-BE32-E72D297353CC}">
              <c16:uniqueId val="{00000000-7EA9-4316-9A2B-5F5FF9C9F8BD}"/>
            </c:ext>
          </c:extLst>
        </c:ser>
        <c:dLbls>
          <c:showLegendKey val="0"/>
          <c:showVal val="0"/>
          <c:showCatName val="0"/>
          <c:showSerName val="0"/>
          <c:showPercent val="0"/>
          <c:showBubbleSize val="0"/>
        </c:dLbls>
        <c:gapWidth val="150"/>
        <c:axId val="-1368795968"/>
        <c:axId val="-113881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EA9-4316-9A2B-5F5FF9C9F8BD}"/>
            </c:ext>
          </c:extLst>
        </c:ser>
        <c:dLbls>
          <c:showLegendKey val="0"/>
          <c:showVal val="0"/>
          <c:showCatName val="0"/>
          <c:showSerName val="0"/>
          <c:showPercent val="0"/>
          <c:showBubbleSize val="0"/>
        </c:dLbls>
        <c:marker val="1"/>
        <c:smooth val="0"/>
        <c:axId val="-1368795968"/>
        <c:axId val="-1138814944"/>
      </c:lineChart>
      <c:dateAx>
        <c:axId val="-1368795968"/>
        <c:scaling>
          <c:orientation val="minMax"/>
        </c:scaling>
        <c:delete val="1"/>
        <c:axPos val="b"/>
        <c:numFmt formatCode="&quot;H&quot;yy" sourceLinked="1"/>
        <c:majorTickMark val="none"/>
        <c:minorTickMark val="none"/>
        <c:tickLblPos val="none"/>
        <c:crossAx val="-1138814944"/>
        <c:crosses val="autoZero"/>
        <c:auto val="1"/>
        <c:lblOffset val="100"/>
        <c:baseTimeUnit val="years"/>
      </c:dateAx>
      <c:valAx>
        <c:axId val="-11388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879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81.48</c:v>
                </c:pt>
                <c:pt idx="1">
                  <c:v>82.47</c:v>
                </c:pt>
                <c:pt idx="2">
                  <c:v>77.81</c:v>
                </c:pt>
                <c:pt idx="3">
                  <c:v>74.180000000000007</c:v>
                </c:pt>
                <c:pt idx="4">
                  <c:v>75.2</c:v>
                </c:pt>
              </c:numCache>
            </c:numRef>
          </c:val>
          <c:extLst>
            <c:ext xmlns:c16="http://schemas.microsoft.com/office/drawing/2014/chart" uri="{C3380CC4-5D6E-409C-BE32-E72D297353CC}">
              <c16:uniqueId val="{00000000-19BC-4767-A64F-D98A91F0F7C3}"/>
            </c:ext>
          </c:extLst>
        </c:ser>
        <c:dLbls>
          <c:showLegendKey val="0"/>
          <c:showVal val="0"/>
          <c:showCatName val="0"/>
          <c:showSerName val="0"/>
          <c:showPercent val="0"/>
          <c:showBubbleSize val="0"/>
        </c:dLbls>
        <c:gapWidth val="150"/>
        <c:axId val="-1138805696"/>
        <c:axId val="-11388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19BC-4767-A64F-D98A91F0F7C3}"/>
            </c:ext>
          </c:extLst>
        </c:ser>
        <c:dLbls>
          <c:showLegendKey val="0"/>
          <c:showVal val="0"/>
          <c:showCatName val="0"/>
          <c:showSerName val="0"/>
          <c:showPercent val="0"/>
          <c:showBubbleSize val="0"/>
        </c:dLbls>
        <c:marker val="1"/>
        <c:smooth val="0"/>
        <c:axId val="-1138805696"/>
        <c:axId val="-1138812224"/>
      </c:lineChart>
      <c:dateAx>
        <c:axId val="-1138805696"/>
        <c:scaling>
          <c:orientation val="minMax"/>
        </c:scaling>
        <c:delete val="1"/>
        <c:axPos val="b"/>
        <c:numFmt formatCode="&quot;H&quot;yy" sourceLinked="1"/>
        <c:majorTickMark val="none"/>
        <c:minorTickMark val="none"/>
        <c:tickLblPos val="none"/>
        <c:crossAx val="-1138812224"/>
        <c:crosses val="autoZero"/>
        <c:auto val="1"/>
        <c:lblOffset val="100"/>
        <c:baseTimeUnit val="years"/>
      </c:dateAx>
      <c:valAx>
        <c:axId val="-11388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8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111.46</c:v>
                </c:pt>
                <c:pt idx="1">
                  <c:v>115.31</c:v>
                </c:pt>
                <c:pt idx="2">
                  <c:v>96.66</c:v>
                </c:pt>
                <c:pt idx="3">
                  <c:v>117.12</c:v>
                </c:pt>
                <c:pt idx="4">
                  <c:v>110.72</c:v>
                </c:pt>
              </c:numCache>
            </c:numRef>
          </c:val>
          <c:extLst>
            <c:ext xmlns:c16="http://schemas.microsoft.com/office/drawing/2014/chart" uri="{C3380CC4-5D6E-409C-BE32-E72D297353CC}">
              <c16:uniqueId val="{00000000-32E9-4C46-B579-CFCEC564C926}"/>
            </c:ext>
          </c:extLst>
        </c:ser>
        <c:dLbls>
          <c:showLegendKey val="0"/>
          <c:showVal val="0"/>
          <c:showCatName val="0"/>
          <c:showSerName val="0"/>
          <c:showPercent val="0"/>
          <c:showBubbleSize val="0"/>
        </c:dLbls>
        <c:gapWidth val="150"/>
        <c:axId val="-1205781488"/>
        <c:axId val="-120578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32E9-4C46-B579-CFCEC564C926}"/>
            </c:ext>
          </c:extLst>
        </c:ser>
        <c:dLbls>
          <c:showLegendKey val="0"/>
          <c:showVal val="0"/>
          <c:showCatName val="0"/>
          <c:showSerName val="0"/>
          <c:showPercent val="0"/>
          <c:showBubbleSize val="0"/>
        </c:dLbls>
        <c:marker val="1"/>
        <c:smooth val="0"/>
        <c:axId val="-1205781488"/>
        <c:axId val="-1205783120"/>
      </c:lineChart>
      <c:dateAx>
        <c:axId val="-1205781488"/>
        <c:scaling>
          <c:orientation val="minMax"/>
        </c:scaling>
        <c:delete val="1"/>
        <c:axPos val="b"/>
        <c:numFmt formatCode="&quot;H&quot;yy" sourceLinked="1"/>
        <c:majorTickMark val="none"/>
        <c:minorTickMark val="none"/>
        <c:tickLblPos val="none"/>
        <c:crossAx val="-1205783120"/>
        <c:crosses val="autoZero"/>
        <c:auto val="1"/>
        <c:lblOffset val="100"/>
        <c:baseTimeUnit val="years"/>
      </c:dateAx>
      <c:valAx>
        <c:axId val="-1205783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78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53.59</c:v>
                </c:pt>
                <c:pt idx="1">
                  <c:v>55.64</c:v>
                </c:pt>
                <c:pt idx="2">
                  <c:v>56.55</c:v>
                </c:pt>
                <c:pt idx="3">
                  <c:v>57.67</c:v>
                </c:pt>
                <c:pt idx="4">
                  <c:v>58.01</c:v>
                </c:pt>
              </c:numCache>
            </c:numRef>
          </c:val>
          <c:extLst>
            <c:ext xmlns:c16="http://schemas.microsoft.com/office/drawing/2014/chart" uri="{C3380CC4-5D6E-409C-BE32-E72D297353CC}">
              <c16:uniqueId val="{00000000-374D-4278-90E5-ED61BFC45A36}"/>
            </c:ext>
          </c:extLst>
        </c:ser>
        <c:dLbls>
          <c:showLegendKey val="0"/>
          <c:showVal val="0"/>
          <c:showCatName val="0"/>
          <c:showSerName val="0"/>
          <c:showPercent val="0"/>
          <c:showBubbleSize val="0"/>
        </c:dLbls>
        <c:gapWidth val="150"/>
        <c:axId val="-1205784208"/>
        <c:axId val="-120577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374D-4278-90E5-ED61BFC45A36}"/>
            </c:ext>
          </c:extLst>
        </c:ser>
        <c:dLbls>
          <c:showLegendKey val="0"/>
          <c:showVal val="0"/>
          <c:showCatName val="0"/>
          <c:showSerName val="0"/>
          <c:showPercent val="0"/>
          <c:showBubbleSize val="0"/>
        </c:dLbls>
        <c:marker val="1"/>
        <c:smooth val="0"/>
        <c:axId val="-1205784208"/>
        <c:axId val="-1205779312"/>
      </c:lineChart>
      <c:dateAx>
        <c:axId val="-1205784208"/>
        <c:scaling>
          <c:orientation val="minMax"/>
        </c:scaling>
        <c:delete val="1"/>
        <c:axPos val="b"/>
        <c:numFmt formatCode="&quot;H&quot;yy" sourceLinked="1"/>
        <c:majorTickMark val="none"/>
        <c:minorTickMark val="none"/>
        <c:tickLblPos val="none"/>
        <c:crossAx val="-1205779312"/>
        <c:crosses val="autoZero"/>
        <c:auto val="1"/>
        <c:lblOffset val="100"/>
        <c:baseTimeUnit val="years"/>
      </c:dateAx>
      <c:valAx>
        <c:axId val="-120577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8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35.909999999999997</c:v>
                </c:pt>
                <c:pt idx="1">
                  <c:v>37.619999999999997</c:v>
                </c:pt>
                <c:pt idx="2">
                  <c:v>38.83</c:v>
                </c:pt>
                <c:pt idx="3">
                  <c:v>40.28</c:v>
                </c:pt>
                <c:pt idx="4">
                  <c:v>40.85</c:v>
                </c:pt>
              </c:numCache>
            </c:numRef>
          </c:val>
          <c:extLst>
            <c:ext xmlns:c16="http://schemas.microsoft.com/office/drawing/2014/chart" uri="{C3380CC4-5D6E-409C-BE32-E72D297353CC}">
              <c16:uniqueId val="{00000000-D108-4DA1-BAB5-AC0BF8285F57}"/>
            </c:ext>
          </c:extLst>
        </c:ser>
        <c:dLbls>
          <c:showLegendKey val="0"/>
          <c:showVal val="0"/>
          <c:showCatName val="0"/>
          <c:showSerName val="0"/>
          <c:showPercent val="0"/>
          <c:showBubbleSize val="0"/>
        </c:dLbls>
        <c:gapWidth val="150"/>
        <c:axId val="-1205780400"/>
        <c:axId val="-120578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D108-4DA1-BAB5-AC0BF8285F57}"/>
            </c:ext>
          </c:extLst>
        </c:ser>
        <c:dLbls>
          <c:showLegendKey val="0"/>
          <c:showVal val="0"/>
          <c:showCatName val="0"/>
          <c:showSerName val="0"/>
          <c:showPercent val="0"/>
          <c:showBubbleSize val="0"/>
        </c:dLbls>
        <c:marker val="1"/>
        <c:smooth val="0"/>
        <c:axId val="-1205780400"/>
        <c:axId val="-1205787472"/>
      </c:lineChart>
      <c:dateAx>
        <c:axId val="-1205780400"/>
        <c:scaling>
          <c:orientation val="minMax"/>
        </c:scaling>
        <c:delete val="1"/>
        <c:axPos val="b"/>
        <c:numFmt formatCode="&quot;H&quot;yy" sourceLinked="1"/>
        <c:majorTickMark val="none"/>
        <c:minorTickMark val="none"/>
        <c:tickLblPos val="none"/>
        <c:crossAx val="-1205787472"/>
        <c:crosses val="autoZero"/>
        <c:auto val="1"/>
        <c:lblOffset val="100"/>
        <c:baseTimeUnit val="years"/>
      </c:dateAx>
      <c:valAx>
        <c:axId val="-120578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8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FD-4627-9160-E9CC5BD89D00}"/>
            </c:ext>
          </c:extLst>
        </c:ser>
        <c:dLbls>
          <c:showLegendKey val="0"/>
          <c:showVal val="0"/>
          <c:showCatName val="0"/>
          <c:showSerName val="0"/>
          <c:showPercent val="0"/>
          <c:showBubbleSize val="0"/>
        </c:dLbls>
        <c:gapWidth val="150"/>
        <c:axId val="-1205778224"/>
        <c:axId val="-120578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44FD-4627-9160-E9CC5BD89D00}"/>
            </c:ext>
          </c:extLst>
        </c:ser>
        <c:dLbls>
          <c:showLegendKey val="0"/>
          <c:showVal val="0"/>
          <c:showCatName val="0"/>
          <c:showSerName val="0"/>
          <c:showPercent val="0"/>
          <c:showBubbleSize val="0"/>
        </c:dLbls>
        <c:marker val="1"/>
        <c:smooth val="0"/>
        <c:axId val="-1205778224"/>
        <c:axId val="-1205785296"/>
      </c:lineChart>
      <c:dateAx>
        <c:axId val="-1205778224"/>
        <c:scaling>
          <c:orientation val="minMax"/>
        </c:scaling>
        <c:delete val="1"/>
        <c:axPos val="b"/>
        <c:numFmt formatCode="&quot;H&quot;yy" sourceLinked="1"/>
        <c:majorTickMark val="none"/>
        <c:minorTickMark val="none"/>
        <c:tickLblPos val="none"/>
        <c:crossAx val="-1205785296"/>
        <c:crosses val="autoZero"/>
        <c:auto val="1"/>
        <c:lblOffset val="100"/>
        <c:baseTimeUnit val="years"/>
      </c:dateAx>
      <c:valAx>
        <c:axId val="-1205785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77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852.23</c:v>
                </c:pt>
                <c:pt idx="1">
                  <c:v>1628.24</c:v>
                </c:pt>
                <c:pt idx="2">
                  <c:v>795.65</c:v>
                </c:pt>
                <c:pt idx="3">
                  <c:v>974.67</c:v>
                </c:pt>
                <c:pt idx="4">
                  <c:v>892.03</c:v>
                </c:pt>
              </c:numCache>
            </c:numRef>
          </c:val>
          <c:extLst>
            <c:ext xmlns:c16="http://schemas.microsoft.com/office/drawing/2014/chart" uri="{C3380CC4-5D6E-409C-BE32-E72D297353CC}">
              <c16:uniqueId val="{00000000-8E80-43CF-B35E-796E536AABF1}"/>
            </c:ext>
          </c:extLst>
        </c:ser>
        <c:dLbls>
          <c:showLegendKey val="0"/>
          <c:showVal val="0"/>
          <c:showCatName val="0"/>
          <c:showSerName val="0"/>
          <c:showPercent val="0"/>
          <c:showBubbleSize val="0"/>
        </c:dLbls>
        <c:gapWidth val="150"/>
        <c:axId val="-1205783664"/>
        <c:axId val="-120578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E80-43CF-B35E-796E536AABF1}"/>
            </c:ext>
          </c:extLst>
        </c:ser>
        <c:dLbls>
          <c:showLegendKey val="0"/>
          <c:showVal val="0"/>
          <c:showCatName val="0"/>
          <c:showSerName val="0"/>
          <c:showPercent val="0"/>
          <c:showBubbleSize val="0"/>
        </c:dLbls>
        <c:marker val="1"/>
        <c:smooth val="0"/>
        <c:axId val="-1205783664"/>
        <c:axId val="-1205782576"/>
      </c:lineChart>
      <c:dateAx>
        <c:axId val="-1205783664"/>
        <c:scaling>
          <c:orientation val="minMax"/>
        </c:scaling>
        <c:delete val="1"/>
        <c:axPos val="b"/>
        <c:numFmt formatCode="&quot;H&quot;yy" sourceLinked="1"/>
        <c:majorTickMark val="none"/>
        <c:minorTickMark val="none"/>
        <c:tickLblPos val="none"/>
        <c:crossAx val="-1205782576"/>
        <c:crosses val="autoZero"/>
        <c:auto val="1"/>
        <c:lblOffset val="100"/>
        <c:baseTimeUnit val="years"/>
      </c:dateAx>
      <c:valAx>
        <c:axId val="-1205782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78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298.95999999999998</c:v>
                </c:pt>
                <c:pt idx="1">
                  <c:v>258.24</c:v>
                </c:pt>
                <c:pt idx="2">
                  <c:v>298.07</c:v>
                </c:pt>
                <c:pt idx="3">
                  <c:v>246.99</c:v>
                </c:pt>
                <c:pt idx="4">
                  <c:v>260.08999999999997</c:v>
                </c:pt>
              </c:numCache>
            </c:numRef>
          </c:val>
          <c:extLst>
            <c:ext xmlns:c16="http://schemas.microsoft.com/office/drawing/2014/chart" uri="{C3380CC4-5D6E-409C-BE32-E72D297353CC}">
              <c16:uniqueId val="{00000000-87B3-43B5-A619-1E0A31D86BD3}"/>
            </c:ext>
          </c:extLst>
        </c:ser>
        <c:dLbls>
          <c:showLegendKey val="0"/>
          <c:showVal val="0"/>
          <c:showCatName val="0"/>
          <c:showSerName val="0"/>
          <c:showPercent val="0"/>
          <c:showBubbleSize val="0"/>
        </c:dLbls>
        <c:gapWidth val="150"/>
        <c:axId val="-1205774960"/>
        <c:axId val="-120578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7B3-43B5-A619-1E0A31D86BD3}"/>
            </c:ext>
          </c:extLst>
        </c:ser>
        <c:dLbls>
          <c:showLegendKey val="0"/>
          <c:showVal val="0"/>
          <c:showCatName val="0"/>
          <c:showSerName val="0"/>
          <c:showPercent val="0"/>
          <c:showBubbleSize val="0"/>
        </c:dLbls>
        <c:marker val="1"/>
        <c:smooth val="0"/>
        <c:axId val="-1205774960"/>
        <c:axId val="-1205782032"/>
      </c:lineChart>
      <c:dateAx>
        <c:axId val="-1205774960"/>
        <c:scaling>
          <c:orientation val="minMax"/>
        </c:scaling>
        <c:delete val="1"/>
        <c:axPos val="b"/>
        <c:numFmt formatCode="&quot;H&quot;yy" sourceLinked="1"/>
        <c:majorTickMark val="none"/>
        <c:minorTickMark val="none"/>
        <c:tickLblPos val="none"/>
        <c:crossAx val="-1205782032"/>
        <c:crosses val="autoZero"/>
        <c:auto val="1"/>
        <c:lblOffset val="100"/>
        <c:baseTimeUnit val="years"/>
      </c:dateAx>
      <c:valAx>
        <c:axId val="-1205782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0577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102.83</c:v>
                </c:pt>
                <c:pt idx="1">
                  <c:v>109.72</c:v>
                </c:pt>
                <c:pt idx="2">
                  <c:v>89.08</c:v>
                </c:pt>
                <c:pt idx="3">
                  <c:v>112.08</c:v>
                </c:pt>
                <c:pt idx="4">
                  <c:v>96.26</c:v>
                </c:pt>
              </c:numCache>
            </c:numRef>
          </c:val>
          <c:extLst>
            <c:ext xmlns:c16="http://schemas.microsoft.com/office/drawing/2014/chart" uri="{C3380CC4-5D6E-409C-BE32-E72D297353CC}">
              <c16:uniqueId val="{00000000-D215-48B6-BC78-266995FEA4BE}"/>
            </c:ext>
          </c:extLst>
        </c:ser>
        <c:dLbls>
          <c:showLegendKey val="0"/>
          <c:showVal val="0"/>
          <c:showCatName val="0"/>
          <c:showSerName val="0"/>
          <c:showPercent val="0"/>
          <c:showBubbleSize val="0"/>
        </c:dLbls>
        <c:gapWidth val="150"/>
        <c:axId val="-1205777680"/>
        <c:axId val="-120577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D215-48B6-BC78-266995FEA4BE}"/>
            </c:ext>
          </c:extLst>
        </c:ser>
        <c:dLbls>
          <c:showLegendKey val="0"/>
          <c:showVal val="0"/>
          <c:showCatName val="0"/>
          <c:showSerName val="0"/>
          <c:showPercent val="0"/>
          <c:showBubbleSize val="0"/>
        </c:dLbls>
        <c:marker val="1"/>
        <c:smooth val="0"/>
        <c:axId val="-1205777680"/>
        <c:axId val="-1205777136"/>
      </c:lineChart>
      <c:dateAx>
        <c:axId val="-1205777680"/>
        <c:scaling>
          <c:orientation val="minMax"/>
        </c:scaling>
        <c:delete val="1"/>
        <c:axPos val="b"/>
        <c:numFmt formatCode="&quot;H&quot;yy" sourceLinked="1"/>
        <c:majorTickMark val="none"/>
        <c:minorTickMark val="none"/>
        <c:tickLblPos val="none"/>
        <c:crossAx val="-1205777136"/>
        <c:crosses val="autoZero"/>
        <c:auto val="1"/>
        <c:lblOffset val="100"/>
        <c:baseTimeUnit val="years"/>
      </c:dateAx>
      <c:valAx>
        <c:axId val="-120577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7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53.21</c:v>
                </c:pt>
                <c:pt idx="1">
                  <c:v>56.2</c:v>
                </c:pt>
                <c:pt idx="2">
                  <c:v>70.37</c:v>
                </c:pt>
                <c:pt idx="3">
                  <c:v>61.68</c:v>
                </c:pt>
                <c:pt idx="4">
                  <c:v>66.260000000000005</c:v>
                </c:pt>
              </c:numCache>
            </c:numRef>
          </c:val>
          <c:extLst>
            <c:ext xmlns:c16="http://schemas.microsoft.com/office/drawing/2014/chart" uri="{C3380CC4-5D6E-409C-BE32-E72D297353CC}">
              <c16:uniqueId val="{00000000-BDF1-4427-817C-3A5B4D6E62B7}"/>
            </c:ext>
          </c:extLst>
        </c:ser>
        <c:dLbls>
          <c:showLegendKey val="0"/>
          <c:showVal val="0"/>
          <c:showCatName val="0"/>
          <c:showSerName val="0"/>
          <c:showPercent val="0"/>
          <c:showBubbleSize val="0"/>
        </c:dLbls>
        <c:gapWidth val="150"/>
        <c:axId val="-1205776048"/>
        <c:axId val="-120577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BDF1-4427-817C-3A5B4D6E62B7}"/>
            </c:ext>
          </c:extLst>
        </c:ser>
        <c:dLbls>
          <c:showLegendKey val="0"/>
          <c:showVal val="0"/>
          <c:showCatName val="0"/>
          <c:showSerName val="0"/>
          <c:showPercent val="0"/>
          <c:showBubbleSize val="0"/>
        </c:dLbls>
        <c:marker val="1"/>
        <c:smooth val="0"/>
        <c:axId val="-1205776048"/>
        <c:axId val="-1205775504"/>
      </c:lineChart>
      <c:dateAx>
        <c:axId val="-1205776048"/>
        <c:scaling>
          <c:orientation val="minMax"/>
        </c:scaling>
        <c:delete val="1"/>
        <c:axPos val="b"/>
        <c:numFmt formatCode="&quot;H&quot;yy" sourceLinked="1"/>
        <c:majorTickMark val="none"/>
        <c:minorTickMark val="none"/>
        <c:tickLblPos val="none"/>
        <c:crossAx val="-1205775504"/>
        <c:crosses val="autoZero"/>
        <c:auto val="1"/>
        <c:lblOffset val="100"/>
        <c:baseTimeUnit val="years"/>
      </c:dateAx>
      <c:valAx>
        <c:axId val="-12057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577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白浜町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20463</v>
      </c>
      <c r="AM8" s="66"/>
      <c r="AN8" s="66"/>
      <c r="AO8" s="66"/>
      <c r="AP8" s="66"/>
      <c r="AQ8" s="66"/>
      <c r="AR8" s="66"/>
      <c r="AS8" s="66"/>
      <c r="AT8" s="37">
        <f>データ!$S$6</f>
        <v>200.98</v>
      </c>
      <c r="AU8" s="38"/>
      <c r="AV8" s="38"/>
      <c r="AW8" s="38"/>
      <c r="AX8" s="38"/>
      <c r="AY8" s="38"/>
      <c r="AZ8" s="38"/>
      <c r="BA8" s="38"/>
      <c r="BB8" s="55">
        <f>データ!$T$6</f>
        <v>101.82</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75.8</v>
      </c>
      <c r="J10" s="38"/>
      <c r="K10" s="38"/>
      <c r="L10" s="38"/>
      <c r="M10" s="38"/>
      <c r="N10" s="38"/>
      <c r="O10" s="65"/>
      <c r="P10" s="55">
        <f>データ!$P$6</f>
        <v>95.23</v>
      </c>
      <c r="Q10" s="55"/>
      <c r="R10" s="55"/>
      <c r="S10" s="55"/>
      <c r="T10" s="55"/>
      <c r="U10" s="55"/>
      <c r="V10" s="55"/>
      <c r="W10" s="66">
        <f>データ!$Q$6</f>
        <v>1529</v>
      </c>
      <c r="X10" s="66"/>
      <c r="Y10" s="66"/>
      <c r="Z10" s="66"/>
      <c r="AA10" s="66"/>
      <c r="AB10" s="66"/>
      <c r="AC10" s="66"/>
      <c r="AD10" s="2"/>
      <c r="AE10" s="2"/>
      <c r="AF10" s="2"/>
      <c r="AG10" s="2"/>
      <c r="AH10" s="2"/>
      <c r="AI10" s="2"/>
      <c r="AJ10" s="2"/>
      <c r="AK10" s="2"/>
      <c r="AL10" s="66">
        <f>データ!$U$6</f>
        <v>19395</v>
      </c>
      <c r="AM10" s="66"/>
      <c r="AN10" s="66"/>
      <c r="AO10" s="66"/>
      <c r="AP10" s="66"/>
      <c r="AQ10" s="66"/>
      <c r="AR10" s="66"/>
      <c r="AS10" s="66"/>
      <c r="AT10" s="37">
        <f>データ!$V$6</f>
        <v>41.95</v>
      </c>
      <c r="AU10" s="38"/>
      <c r="AV10" s="38"/>
      <c r="AW10" s="38"/>
      <c r="AX10" s="38"/>
      <c r="AY10" s="38"/>
      <c r="AZ10" s="38"/>
      <c r="BA10" s="38"/>
      <c r="BB10" s="55">
        <f>データ!$W$6</f>
        <v>462.34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79ss6qKpEocPuheeL0Cg6eGGoR3pelt10uyu1CpYlx35963XiVKd6PaCwG51HjbTwdX2EHNa77dtihpJb3O0Lg==" saltValue="/1m6+LaTfNpRnpktzKo6A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304018</v>
      </c>
      <c r="D6" s="20">
        <f t="shared" si="3"/>
        <v>46</v>
      </c>
      <c r="E6" s="20">
        <f t="shared" si="3"/>
        <v>1</v>
      </c>
      <c r="F6" s="20">
        <f t="shared" si="3"/>
        <v>0</v>
      </c>
      <c r="G6" s="20">
        <f t="shared" si="3"/>
        <v>1</v>
      </c>
      <c r="H6" s="20" t="str">
        <f t="shared" si="3"/>
        <v>和歌山県　白浜町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75.8</v>
      </c>
      <c r="P6" s="21">
        <f t="shared" si="3"/>
        <v>95.23</v>
      </c>
      <c r="Q6" s="21">
        <f t="shared" si="3"/>
        <v>1529</v>
      </c>
      <c r="R6" s="21">
        <f t="shared" si="3"/>
        <v>20463</v>
      </c>
      <c r="S6" s="21">
        <f t="shared" si="3"/>
        <v>200.98</v>
      </c>
      <c r="T6" s="21">
        <f t="shared" si="3"/>
        <v>101.82</v>
      </c>
      <c r="U6" s="21">
        <f t="shared" si="3"/>
        <v>19395</v>
      </c>
      <c r="V6" s="21">
        <f t="shared" si="3"/>
        <v>41.95</v>
      </c>
      <c r="W6" s="21">
        <f t="shared" si="3"/>
        <v>462.34</v>
      </c>
      <c r="X6" s="22">
        <f>IF(X7="",NA(),X7)</f>
        <v>111.46</v>
      </c>
      <c r="Y6" s="22">
        <f t="shared" ref="Y6:AG6" si="4">IF(Y7="",NA(),Y7)</f>
        <v>115.31</v>
      </c>
      <c r="Z6" s="22">
        <f t="shared" si="4"/>
        <v>96.66</v>
      </c>
      <c r="AA6" s="22">
        <f t="shared" si="4"/>
        <v>117.12</v>
      </c>
      <c r="AB6" s="22">
        <f t="shared" si="4"/>
        <v>110.72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852.23</v>
      </c>
      <c r="AU6" s="22">
        <f t="shared" ref="AU6:BC6" si="6">IF(AU7="",NA(),AU7)</f>
        <v>1628.24</v>
      </c>
      <c r="AV6" s="22">
        <f t="shared" si="6"/>
        <v>795.65</v>
      </c>
      <c r="AW6" s="22">
        <f t="shared" si="6"/>
        <v>974.67</v>
      </c>
      <c r="AX6" s="22">
        <f t="shared" si="6"/>
        <v>892.03</v>
      </c>
      <c r="AY6" s="22">
        <f t="shared" si="6"/>
        <v>369.69</v>
      </c>
      <c r="AZ6" s="22">
        <f t="shared" si="6"/>
        <v>379.08</v>
      </c>
      <c r="BA6" s="22">
        <f t="shared" si="6"/>
        <v>367.55</v>
      </c>
      <c r="BB6" s="22">
        <f t="shared" si="6"/>
        <v>378.56</v>
      </c>
      <c r="BC6" s="22">
        <f t="shared" si="6"/>
        <v>364.46</v>
      </c>
      <c r="BD6" s="21" t="str">
        <f>IF(BD7="","",IF(BD7="-","【-】","【"&amp;SUBSTITUTE(TEXT(BD7,"#,##0.00"),"-","△")&amp;"】"))</f>
        <v>【252.29】</v>
      </c>
      <c r="BE6" s="22">
        <f>IF(BE7="",NA(),BE7)</f>
        <v>298.95999999999998</v>
      </c>
      <c r="BF6" s="22">
        <f t="shared" ref="BF6:BN6" si="7">IF(BF7="",NA(),BF7)</f>
        <v>258.24</v>
      </c>
      <c r="BG6" s="22">
        <f t="shared" si="7"/>
        <v>298.07</v>
      </c>
      <c r="BH6" s="22">
        <f t="shared" si="7"/>
        <v>246.99</v>
      </c>
      <c r="BI6" s="22">
        <f t="shared" si="7"/>
        <v>260.08999999999997</v>
      </c>
      <c r="BJ6" s="22">
        <f t="shared" si="7"/>
        <v>402.99</v>
      </c>
      <c r="BK6" s="22">
        <f t="shared" si="7"/>
        <v>398.98</v>
      </c>
      <c r="BL6" s="22">
        <f t="shared" si="7"/>
        <v>418.68</v>
      </c>
      <c r="BM6" s="22">
        <f t="shared" si="7"/>
        <v>395.68</v>
      </c>
      <c r="BN6" s="22">
        <f t="shared" si="7"/>
        <v>403.72</v>
      </c>
      <c r="BO6" s="21" t="str">
        <f>IF(BO7="","",IF(BO7="-","【-】","【"&amp;SUBSTITUTE(TEXT(BO7,"#,##0.00"),"-","△")&amp;"】"))</f>
        <v>【268.07】</v>
      </c>
      <c r="BP6" s="22">
        <f>IF(BP7="",NA(),BP7)</f>
        <v>102.83</v>
      </c>
      <c r="BQ6" s="22">
        <f t="shared" ref="BQ6:BY6" si="8">IF(BQ7="",NA(),BQ7)</f>
        <v>109.72</v>
      </c>
      <c r="BR6" s="22">
        <f t="shared" si="8"/>
        <v>89.08</v>
      </c>
      <c r="BS6" s="22">
        <f t="shared" si="8"/>
        <v>112.08</v>
      </c>
      <c r="BT6" s="22">
        <f t="shared" si="8"/>
        <v>96.26</v>
      </c>
      <c r="BU6" s="22">
        <f t="shared" si="8"/>
        <v>98.66</v>
      </c>
      <c r="BV6" s="22">
        <f t="shared" si="8"/>
        <v>98.64</v>
      </c>
      <c r="BW6" s="22">
        <f t="shared" si="8"/>
        <v>94.78</v>
      </c>
      <c r="BX6" s="22">
        <f t="shared" si="8"/>
        <v>97.59</v>
      </c>
      <c r="BY6" s="22">
        <f t="shared" si="8"/>
        <v>92.17</v>
      </c>
      <c r="BZ6" s="21" t="str">
        <f>IF(BZ7="","",IF(BZ7="-","【-】","【"&amp;SUBSTITUTE(TEXT(BZ7,"#,##0.00"),"-","△")&amp;"】"))</f>
        <v>【97.47】</v>
      </c>
      <c r="CA6" s="22">
        <f>IF(CA7="",NA(),CA7)</f>
        <v>53.21</v>
      </c>
      <c r="CB6" s="22">
        <f t="shared" ref="CB6:CJ6" si="9">IF(CB7="",NA(),CB7)</f>
        <v>56.2</v>
      </c>
      <c r="CC6" s="22">
        <f t="shared" si="9"/>
        <v>70.37</v>
      </c>
      <c r="CD6" s="22">
        <f t="shared" si="9"/>
        <v>61.68</v>
      </c>
      <c r="CE6" s="22">
        <f t="shared" si="9"/>
        <v>66.260000000000005</v>
      </c>
      <c r="CF6" s="22">
        <f t="shared" si="9"/>
        <v>178.59</v>
      </c>
      <c r="CG6" s="22">
        <f t="shared" si="9"/>
        <v>178.92</v>
      </c>
      <c r="CH6" s="22">
        <f t="shared" si="9"/>
        <v>181.3</v>
      </c>
      <c r="CI6" s="22">
        <f t="shared" si="9"/>
        <v>181.71</v>
      </c>
      <c r="CJ6" s="22">
        <f t="shared" si="9"/>
        <v>188.51</v>
      </c>
      <c r="CK6" s="21" t="str">
        <f>IF(CK7="","",IF(CK7="-","【-】","【"&amp;SUBSTITUTE(TEXT(CK7,"#,##0.00"),"-","△")&amp;"】"))</f>
        <v>【174.75】</v>
      </c>
      <c r="CL6" s="22">
        <f>IF(CL7="",NA(),CL7)</f>
        <v>48.83</v>
      </c>
      <c r="CM6" s="22">
        <f t="shared" ref="CM6:CU6" si="10">IF(CM7="",NA(),CM7)</f>
        <v>47.42</v>
      </c>
      <c r="CN6" s="22">
        <f t="shared" si="10"/>
        <v>45.93</v>
      </c>
      <c r="CO6" s="22">
        <f t="shared" si="10"/>
        <v>49.92</v>
      </c>
      <c r="CP6" s="22">
        <f t="shared" si="10"/>
        <v>49.65</v>
      </c>
      <c r="CQ6" s="22">
        <f t="shared" si="10"/>
        <v>55.03</v>
      </c>
      <c r="CR6" s="22">
        <f t="shared" si="10"/>
        <v>55.14</v>
      </c>
      <c r="CS6" s="22">
        <f t="shared" si="10"/>
        <v>55.89</v>
      </c>
      <c r="CT6" s="22">
        <f t="shared" si="10"/>
        <v>55.72</v>
      </c>
      <c r="CU6" s="22">
        <f t="shared" si="10"/>
        <v>55.31</v>
      </c>
      <c r="CV6" s="21" t="str">
        <f>IF(CV7="","",IF(CV7="-","【-】","【"&amp;SUBSTITUTE(TEXT(CV7,"#,##0.00"),"-","△")&amp;"】"))</f>
        <v>【59.97】</v>
      </c>
      <c r="CW6" s="22">
        <f>IF(CW7="",NA(),CW7)</f>
        <v>81.48</v>
      </c>
      <c r="CX6" s="22">
        <f t="shared" ref="CX6:DF6" si="11">IF(CX7="",NA(),CX7)</f>
        <v>82.47</v>
      </c>
      <c r="CY6" s="22">
        <f t="shared" si="11"/>
        <v>77.81</v>
      </c>
      <c r="CZ6" s="22">
        <f t="shared" si="11"/>
        <v>74.180000000000007</v>
      </c>
      <c r="DA6" s="22">
        <f t="shared" si="11"/>
        <v>75.2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53.59</v>
      </c>
      <c r="DI6" s="22">
        <f t="shared" ref="DI6:DQ6" si="12">IF(DI7="",NA(),DI7)</f>
        <v>55.64</v>
      </c>
      <c r="DJ6" s="22">
        <f t="shared" si="12"/>
        <v>56.55</v>
      </c>
      <c r="DK6" s="22">
        <f t="shared" si="12"/>
        <v>57.67</v>
      </c>
      <c r="DL6" s="22">
        <f t="shared" si="12"/>
        <v>58.01</v>
      </c>
      <c r="DM6" s="22">
        <f t="shared" si="12"/>
        <v>48.87</v>
      </c>
      <c r="DN6" s="22">
        <f t="shared" si="12"/>
        <v>49.92</v>
      </c>
      <c r="DO6" s="22">
        <f t="shared" si="12"/>
        <v>50.63</v>
      </c>
      <c r="DP6" s="22">
        <f t="shared" si="12"/>
        <v>51.29</v>
      </c>
      <c r="DQ6" s="22">
        <f t="shared" si="12"/>
        <v>52.2</v>
      </c>
      <c r="DR6" s="21" t="str">
        <f>IF(DR7="","",IF(DR7="-","【-】","【"&amp;SUBSTITUTE(TEXT(DR7,"#,##0.00"),"-","△")&amp;"】"))</f>
        <v>【51.51】</v>
      </c>
      <c r="DS6" s="22">
        <f>IF(DS7="",NA(),DS7)</f>
        <v>35.909999999999997</v>
      </c>
      <c r="DT6" s="22">
        <f t="shared" ref="DT6:EB6" si="13">IF(DT7="",NA(),DT7)</f>
        <v>37.619999999999997</v>
      </c>
      <c r="DU6" s="22">
        <f t="shared" si="13"/>
        <v>38.83</v>
      </c>
      <c r="DV6" s="22">
        <f t="shared" si="13"/>
        <v>40.28</v>
      </c>
      <c r="DW6" s="22">
        <f t="shared" si="13"/>
        <v>40.85</v>
      </c>
      <c r="DX6" s="22">
        <f t="shared" si="13"/>
        <v>14.85</v>
      </c>
      <c r="DY6" s="22">
        <f t="shared" si="13"/>
        <v>16.88</v>
      </c>
      <c r="DZ6" s="22">
        <f t="shared" si="13"/>
        <v>18.28</v>
      </c>
      <c r="EA6" s="22">
        <f t="shared" si="13"/>
        <v>19.61</v>
      </c>
      <c r="EB6" s="22">
        <f t="shared" si="13"/>
        <v>20.73</v>
      </c>
      <c r="EC6" s="21" t="str">
        <f>IF(EC7="","",IF(EC7="-","【-】","【"&amp;SUBSTITUTE(TEXT(EC7,"#,##0.00"),"-","△")&amp;"】"))</f>
        <v>【23.75】</v>
      </c>
      <c r="ED6" s="22">
        <f>IF(ED7="",NA(),ED7)</f>
        <v>0.28999999999999998</v>
      </c>
      <c r="EE6" s="22">
        <f t="shared" ref="EE6:EM6" si="14">IF(EE7="",NA(),EE7)</f>
        <v>0.38</v>
      </c>
      <c r="EF6" s="22">
        <f t="shared" si="14"/>
        <v>0.45</v>
      </c>
      <c r="EG6" s="22">
        <f t="shared" si="14"/>
        <v>0.67</v>
      </c>
      <c r="EH6" s="22">
        <f t="shared" si="14"/>
        <v>0.96</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304018</v>
      </c>
      <c r="D7" s="24">
        <v>46</v>
      </c>
      <c r="E7" s="24">
        <v>1</v>
      </c>
      <c r="F7" s="24">
        <v>0</v>
      </c>
      <c r="G7" s="24">
        <v>1</v>
      </c>
      <c r="H7" s="24" t="s">
        <v>93</v>
      </c>
      <c r="I7" s="24" t="s">
        <v>94</v>
      </c>
      <c r="J7" s="24" t="s">
        <v>95</v>
      </c>
      <c r="K7" s="24" t="s">
        <v>96</v>
      </c>
      <c r="L7" s="24" t="s">
        <v>97</v>
      </c>
      <c r="M7" s="24" t="s">
        <v>98</v>
      </c>
      <c r="N7" s="25" t="s">
        <v>99</v>
      </c>
      <c r="O7" s="25">
        <v>75.8</v>
      </c>
      <c r="P7" s="25">
        <v>95.23</v>
      </c>
      <c r="Q7" s="25">
        <v>1529</v>
      </c>
      <c r="R7" s="25">
        <v>20463</v>
      </c>
      <c r="S7" s="25">
        <v>200.98</v>
      </c>
      <c r="T7" s="25">
        <v>101.82</v>
      </c>
      <c r="U7" s="25">
        <v>19395</v>
      </c>
      <c r="V7" s="25">
        <v>41.95</v>
      </c>
      <c r="W7" s="25">
        <v>462.34</v>
      </c>
      <c r="X7" s="25">
        <v>111.46</v>
      </c>
      <c r="Y7" s="25">
        <v>115.31</v>
      </c>
      <c r="Z7" s="25">
        <v>96.66</v>
      </c>
      <c r="AA7" s="25">
        <v>117.12</v>
      </c>
      <c r="AB7" s="25">
        <v>110.72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852.23</v>
      </c>
      <c r="AU7" s="25">
        <v>1628.24</v>
      </c>
      <c r="AV7" s="25">
        <v>795.65</v>
      </c>
      <c r="AW7" s="25">
        <v>974.67</v>
      </c>
      <c r="AX7" s="25">
        <v>892.03</v>
      </c>
      <c r="AY7" s="25">
        <v>369.69</v>
      </c>
      <c r="AZ7" s="25">
        <v>379.08</v>
      </c>
      <c r="BA7" s="25">
        <v>367.55</v>
      </c>
      <c r="BB7" s="25">
        <v>378.56</v>
      </c>
      <c r="BC7" s="25">
        <v>364.46</v>
      </c>
      <c r="BD7" s="25">
        <v>252.29</v>
      </c>
      <c r="BE7" s="25">
        <v>298.95999999999998</v>
      </c>
      <c r="BF7" s="25">
        <v>258.24</v>
      </c>
      <c r="BG7" s="25">
        <v>298.07</v>
      </c>
      <c r="BH7" s="25">
        <v>246.99</v>
      </c>
      <c r="BI7" s="25">
        <v>260.08999999999997</v>
      </c>
      <c r="BJ7" s="25">
        <v>402.99</v>
      </c>
      <c r="BK7" s="25">
        <v>398.98</v>
      </c>
      <c r="BL7" s="25">
        <v>418.68</v>
      </c>
      <c r="BM7" s="25">
        <v>395.68</v>
      </c>
      <c r="BN7" s="25">
        <v>403.72</v>
      </c>
      <c r="BO7" s="25">
        <v>268.07</v>
      </c>
      <c r="BP7" s="25">
        <v>102.83</v>
      </c>
      <c r="BQ7" s="25">
        <v>109.72</v>
      </c>
      <c r="BR7" s="25">
        <v>89.08</v>
      </c>
      <c r="BS7" s="25">
        <v>112.08</v>
      </c>
      <c r="BT7" s="25">
        <v>96.26</v>
      </c>
      <c r="BU7" s="25">
        <v>98.66</v>
      </c>
      <c r="BV7" s="25">
        <v>98.64</v>
      </c>
      <c r="BW7" s="25">
        <v>94.78</v>
      </c>
      <c r="BX7" s="25">
        <v>97.59</v>
      </c>
      <c r="BY7" s="25">
        <v>92.17</v>
      </c>
      <c r="BZ7" s="25">
        <v>97.47</v>
      </c>
      <c r="CA7" s="25">
        <v>53.21</v>
      </c>
      <c r="CB7" s="25">
        <v>56.2</v>
      </c>
      <c r="CC7" s="25">
        <v>70.37</v>
      </c>
      <c r="CD7" s="25">
        <v>61.68</v>
      </c>
      <c r="CE7" s="25">
        <v>66.260000000000005</v>
      </c>
      <c r="CF7" s="25">
        <v>178.59</v>
      </c>
      <c r="CG7" s="25">
        <v>178.92</v>
      </c>
      <c r="CH7" s="25">
        <v>181.3</v>
      </c>
      <c r="CI7" s="25">
        <v>181.71</v>
      </c>
      <c r="CJ7" s="25">
        <v>188.51</v>
      </c>
      <c r="CK7" s="25">
        <v>174.75</v>
      </c>
      <c r="CL7" s="25">
        <v>48.83</v>
      </c>
      <c r="CM7" s="25">
        <v>47.42</v>
      </c>
      <c r="CN7" s="25">
        <v>45.93</v>
      </c>
      <c r="CO7" s="25">
        <v>49.92</v>
      </c>
      <c r="CP7" s="25">
        <v>49.65</v>
      </c>
      <c r="CQ7" s="25">
        <v>55.03</v>
      </c>
      <c r="CR7" s="25">
        <v>55.14</v>
      </c>
      <c r="CS7" s="25">
        <v>55.89</v>
      </c>
      <c r="CT7" s="25">
        <v>55.72</v>
      </c>
      <c r="CU7" s="25">
        <v>55.31</v>
      </c>
      <c r="CV7" s="25">
        <v>59.97</v>
      </c>
      <c r="CW7" s="25">
        <v>81.48</v>
      </c>
      <c r="CX7" s="25">
        <v>82.47</v>
      </c>
      <c r="CY7" s="25">
        <v>77.81</v>
      </c>
      <c r="CZ7" s="25">
        <v>74.180000000000007</v>
      </c>
      <c r="DA7" s="25">
        <v>75.2</v>
      </c>
      <c r="DB7" s="25">
        <v>81.900000000000006</v>
      </c>
      <c r="DC7" s="25">
        <v>81.39</v>
      </c>
      <c r="DD7" s="25">
        <v>81.27</v>
      </c>
      <c r="DE7" s="25">
        <v>81.260000000000005</v>
      </c>
      <c r="DF7" s="25">
        <v>80.36</v>
      </c>
      <c r="DG7" s="25">
        <v>89.76</v>
      </c>
      <c r="DH7" s="25">
        <v>53.59</v>
      </c>
      <c r="DI7" s="25">
        <v>55.64</v>
      </c>
      <c r="DJ7" s="25">
        <v>56.55</v>
      </c>
      <c r="DK7" s="25">
        <v>57.67</v>
      </c>
      <c r="DL7" s="25">
        <v>58.01</v>
      </c>
      <c r="DM7" s="25">
        <v>48.87</v>
      </c>
      <c r="DN7" s="25">
        <v>49.92</v>
      </c>
      <c r="DO7" s="25">
        <v>50.63</v>
      </c>
      <c r="DP7" s="25">
        <v>51.29</v>
      </c>
      <c r="DQ7" s="25">
        <v>52.2</v>
      </c>
      <c r="DR7" s="25">
        <v>51.51</v>
      </c>
      <c r="DS7" s="25">
        <v>35.909999999999997</v>
      </c>
      <c r="DT7" s="25">
        <v>37.619999999999997</v>
      </c>
      <c r="DU7" s="25">
        <v>38.83</v>
      </c>
      <c r="DV7" s="25">
        <v>40.28</v>
      </c>
      <c r="DW7" s="25">
        <v>40.85</v>
      </c>
      <c r="DX7" s="25">
        <v>14.85</v>
      </c>
      <c r="DY7" s="25">
        <v>16.88</v>
      </c>
      <c r="DZ7" s="25">
        <v>18.28</v>
      </c>
      <c r="EA7" s="25">
        <v>19.61</v>
      </c>
      <c r="EB7" s="25">
        <v>20.73</v>
      </c>
      <c r="EC7" s="25">
        <v>23.75</v>
      </c>
      <c r="ED7" s="25">
        <v>0.28999999999999998</v>
      </c>
      <c r="EE7" s="25">
        <v>0.38</v>
      </c>
      <c r="EF7" s="25">
        <v>0.45</v>
      </c>
      <c r="EG7" s="25">
        <v>0.67</v>
      </c>
      <c r="EH7" s="25">
        <v>0.96</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2024-02-05T05:36:21Z</cp:lastPrinted>
  <dcterms:created xsi:type="dcterms:W3CDTF">2023-12-05T00:58:27Z</dcterms:created>
  <dcterms:modified xsi:type="dcterms:W3CDTF">2024-03-11T05:55:23Z</dcterms:modified>
  <cp:category/>
</cp:coreProperties>
</file>