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fs\総務課\財政係\各種調査・検査\令和05年度調査関係\01_財政一般\◆2024.01.17（公営企業に係る経営比較分析表（令和４年度決算）の分析等について）※2月9日締切\04_回答\"/>
    </mc:Choice>
  </mc:AlternateContent>
  <xr:revisionPtr revIDLastSave="0" documentId="13_ncr:1_{57D5B73E-655B-4E47-8C4B-BAE123C85210}" xr6:coauthVersionLast="36" xr6:coauthVersionMax="36" xr10:uidLastSave="{00000000-0000-0000-0000-000000000000}"/>
  <workbookProtection workbookAlgorithmName="SHA-512" workbookHashValue="J8I04nZXKpe/m0ykv0ypR5WdGcQkOvQogTnTRfdmuB8ziBocOncgyRrMgAjHzJaJK8CUutJdz8PS8Bz4GbFpDg==" workbookSaltValue="29ej56qnVrjhkFsmvUD/u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<sst xmlns="http://schemas.openxmlformats.org/spreadsheetml/2006/main" count="236" uniqueCount="119">
  <si>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</si>
  <si>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</si>
  <si>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</si>
  <si>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</si>
  <si>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</si>
  <si>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</si>
  <si>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</si>
  <si>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</si>
  <si>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</si>
  <si>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</si>
  <si>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</si>
  <si>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</si>
  <si>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</si>
  <si>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</si>
  <si>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</si>
  <si>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</si>
  <si>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</si>
  <si>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</si>
  <si>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</si>
  <si>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</si>
  <si>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</si>
  <si>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</si>
  <si>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</si>
  <si>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</si>
  <si>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</si>
  <si>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</si>
  <si>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</si>
  <si>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</si>
  <si>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</si>
  <si>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</si>
  <si>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</si>
  <si>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</si>
  <si>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</si>
  <si>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</si>
  <si>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</si>
  <si>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</si>
  <si>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</si>
  <si>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</si>
  <si>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</si>
  <si>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</si>
  <si>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</si>
  <si>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</si>
  <si>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</si>
  <si>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</si>
  <si>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</si>
  <si>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</si>
  <si>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</si>
  <si>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</si>
  <si>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</si>
  <si>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</si>
  <si>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</si>
  <si>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</si>
  <si>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</si>
  <si>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</si>
  <si>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</si>
  <si>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</si>
  <si>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</si>
  <si>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</si>
  <si>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</si>
  <si>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</si>
  <si>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</si>
  <si>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</si>
  <si>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</si>
  <si>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</si>
  <si>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</si>
  <si>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</si>
  <si>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</si>
  <si>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</si>
  <si>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</si>
  <si>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</si>
  <si>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</si>
  <si>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</si>
  <si>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</si>
  <si>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</si>
  <si>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</si>
  <si>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</si>
  <si>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</si>
  <si>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</si>
  <si>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</si>
  <si>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</si>
  <si>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</si>
  <si>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</si>
  <si>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</si>
  <si>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</si>
  <si>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</si>
  <si>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</si>
  <si>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</si>
  <si>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</si>
  <si>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</si>
  <si>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</si>
  <si>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</si>
  <si>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</si>
  <si>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</si>
  <si>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</si>
  <si>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</si>
  <si>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</si>
  <si>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</si>
  <si>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</si>
  <si>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</si>
  <si>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</si>
  <si>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</si>
  <si>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</si>
  <si>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</si>
  <si>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</si>
  <si>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</si>
  <si>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</si>
  <si>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</si>
  <si>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</si>
  <si>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</si>
  <si>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</si>
  <si>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</si>
  <si>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</si>
  <si>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</si>
  <si>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</si>
  <si>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</si>
  <si>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</si>
  <si>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当町の下水道事業は、経営の健全性や効率性を示す多くの指標において類似団体平均を下回り、令和２年度末で累積赤字の解消を果たしたものの、厳しい経営状況に変わりはない。
　今後は「白浜町公共下水道事業経営戦略（平成28年度策定）」の検証を実施し、経営基盤強化に取り組み、健全で安定した事業運営を目指していくこととする。</t>
    <phoneticPr fontId="4"/>
  </si>
  <si>
    <r>
      <t>①収益的収支比率(％)
　昨年度に比べ、新型コロナウィルスの影響で低迷していた観光産業の回復の傾向がみられ、使用料収入の増加となり95.66%まで上昇した。但し、依然として総収益に占める一般会計繰入金の割合が高く、繰入金に依存した状況が続いている。
④企業債残高対事業規模比率(％)
　</t>
    </r>
    <r>
      <rPr>
        <sz val="10"/>
        <rFont val="ＭＳ ゴシック"/>
        <family val="3"/>
        <charset val="128"/>
      </rPr>
      <t>企業債残高においては管渠整備事業もピークを過ぎ、ゆるやかに減少すると思われるが、今後、施設の耐震事業や施設更新事業により増加が予想される。</t>
    </r>
    <r>
      <rPr>
        <sz val="10"/>
        <color theme="1"/>
        <rFont val="ＭＳ ゴシック"/>
        <family val="3"/>
        <charset val="128"/>
      </rPr>
      <t xml:space="preserve">
⑤経費回収率(％)
　</t>
    </r>
    <r>
      <rPr>
        <sz val="10"/>
        <rFont val="ＭＳ ゴシック"/>
        <family val="3"/>
        <charset val="128"/>
      </rPr>
      <t>令和４年度における経費回収率は107.45%となっているが、更なる経費削減、接続率の向上に努める必要がある。</t>
    </r>
    <r>
      <rPr>
        <sz val="10"/>
        <color theme="1"/>
        <rFont val="ＭＳ ゴシック"/>
        <family val="3"/>
        <charset val="128"/>
      </rPr>
      <t xml:space="preserve">
⑥汚水処理原価(円)
　当町の汚水処理原価は147.80円で類似団体平均値224.31円と比べ安価となっている。
⑦施設利用率(％)
　処理場施設の処理能力は7,000t/日であるが、令和４年度の平均処理水量は</t>
    </r>
    <r>
      <rPr>
        <sz val="10"/>
        <rFont val="ＭＳ ゴシック"/>
        <family val="3"/>
        <charset val="128"/>
      </rPr>
      <t>2,396</t>
    </r>
    <r>
      <rPr>
        <sz val="10"/>
        <color theme="1"/>
        <rFont val="ＭＳ ゴシック"/>
        <family val="3"/>
        <charset val="128"/>
      </rPr>
      <t>t/日、利用率は34.23％に留まっている。この原因として水洗化率の低迷が挙げられる。
⑧水洗化率(％)
　令和４年度末で70.80％と前年に比べても下降し、類似団体平均値や全国平均値と比較しても低迷している。戸別訪問の実施等により、さらなる接続促進に努め、水洗化率を向上させることが経営健全化に繋がると思われる。</t>
    </r>
    <rPh sb="13" eb="15">
      <t>サクネン</t>
    </rPh>
    <rPh sb="15" eb="16">
      <t>ド</t>
    </rPh>
    <rPh sb="17" eb="18">
      <t>クラ</t>
    </rPh>
    <rPh sb="47" eb="49">
      <t>ケイコウ</t>
    </rPh>
    <rPh sb="60" eb="62">
      <t>ゾウカ</t>
    </rPh>
    <rPh sb="73" eb="75">
      <t>ジョウショウ</t>
    </rPh>
    <rPh sb="153" eb="155">
      <t>カンキョ</t>
    </rPh>
    <rPh sb="155" eb="157">
      <t>セイビ</t>
    </rPh>
    <rPh sb="157" eb="159">
      <t>ジギョウ</t>
    </rPh>
    <rPh sb="183" eb="185">
      <t>コンゴ</t>
    </rPh>
    <rPh sb="186" eb="188">
      <t>シセツ</t>
    </rPh>
    <rPh sb="189" eb="191">
      <t>タイシン</t>
    </rPh>
    <rPh sb="191" eb="193">
      <t>ジギョウ</t>
    </rPh>
    <rPh sb="194" eb="196">
      <t>シセツ</t>
    </rPh>
    <rPh sb="196" eb="198">
      <t>コウシン</t>
    </rPh>
    <rPh sb="198" eb="200">
      <t>ジギョウ</t>
    </rPh>
    <rPh sb="203" eb="205">
      <t>ゾウカ</t>
    </rPh>
    <rPh sb="206" eb="208">
      <t>ヨソウ</t>
    </rPh>
    <rPh sb="233" eb="235">
      <t>ケイヒ</t>
    </rPh>
    <rPh sb="235" eb="237">
      <t>カイシュウ</t>
    </rPh>
    <rPh sb="237" eb="238">
      <t>リツ</t>
    </rPh>
    <rPh sb="254" eb="255">
      <t>サラ</t>
    </rPh>
    <rPh sb="257" eb="259">
      <t>ケイヒ</t>
    </rPh>
    <rPh sb="259" eb="261">
      <t>サクゲン</t>
    </rPh>
    <rPh sb="262" eb="264">
      <t>セツゾク</t>
    </rPh>
    <rPh sb="264" eb="265">
      <t>リツ</t>
    </rPh>
    <rPh sb="266" eb="268">
      <t>コウジョウ</t>
    </rPh>
    <rPh sb="269" eb="270">
      <t>ツト</t>
    </rPh>
    <rPh sb="272" eb="274">
      <t>ヒツヨウ</t>
    </rPh>
    <phoneticPr fontId="4"/>
  </si>
  <si>
    <t>　当町の下水道事業の供用開始は平成６年であり、老朽化に伴う管渠の更新は実施していない。
　今後はストックマネジメントの活用により、下水道施設全般の効率的な更新と「白浜町公共下水道事業経営戦略（平成28年度策定）」の検証を実施しながら、健全で安定した事業運営を目指していくこと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</si>
</sst>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0.06</c:v>
                </c:pt>
                <c:pt idx="3" formatCode="#,##0.00;&quot;△&quot;#,##0.00;&quot;-&quot;">
                  <c:v>0.12</c:v>
                </c:pt>
                <c:pt idx="4" formatCode="#,##0.00;&quot;△&quot;#,##0.00;&quot;-&quot;">
                  <c:v>0.12</c:v>
                </c:pt>
              </c:numCache>
            </c:numRef>
          </c:val>
          <c:extLst>
            <c:ext xmlns:c16="http://schemas.microsoft.com/office/drawing/2014/chart" uri="{C3380CC4-5D6E-409C-BE32-E72D297353CC}">
              <c16:uniqueId val="{00000000-D310-4389-BB58-098D513058B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D310-4389-BB58-098D513058B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33.69</c:v>
                </c:pt>
                <c:pt idx="1">
                  <c:v>34.96</c:v>
                </c:pt>
                <c:pt idx="2">
                  <c:v>30.51</c:v>
                </c:pt>
                <c:pt idx="3">
                  <c:v>31.97</c:v>
                </c:pt>
                <c:pt idx="4">
                  <c:v>34.229999999999997</c:v>
                </c:pt>
              </c:numCache>
            </c:numRef>
          </c:val>
          <c:extLst>
            <c:ext xmlns:c16="http://schemas.microsoft.com/office/drawing/2014/chart" uri="{C3380CC4-5D6E-409C-BE32-E72D297353CC}">
              <c16:uniqueId val="{00000000-4A8D-4885-A9CA-A711DFECE38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4A8D-4885-A9CA-A711DFECE38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73.319999999999993</c:v>
                </c:pt>
                <c:pt idx="1">
                  <c:v>73.55</c:v>
                </c:pt>
                <c:pt idx="2">
                  <c:v>71.39</c:v>
                </c:pt>
                <c:pt idx="3">
                  <c:v>71.13</c:v>
                </c:pt>
                <c:pt idx="4">
                  <c:v>70.8</c:v>
                </c:pt>
              </c:numCache>
            </c:numRef>
          </c:val>
          <c:extLst>
            <c:ext xmlns:c16="http://schemas.microsoft.com/office/drawing/2014/chart" uri="{C3380CC4-5D6E-409C-BE32-E72D297353CC}">
              <c16:uniqueId val="{00000000-1256-4B3E-952A-BF00462FB8D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1256-4B3E-952A-BF00462FB8D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89.84</c:v>
                </c:pt>
                <c:pt idx="1">
                  <c:v>100.84</c:v>
                </c:pt>
                <c:pt idx="2">
                  <c:v>86.89</c:v>
                </c:pt>
                <c:pt idx="3">
                  <c:v>91.56</c:v>
                </c:pt>
                <c:pt idx="4">
                  <c:v>95.66</c:v>
                </c:pt>
              </c:numCache>
            </c:numRef>
          </c:val>
          <c:extLst>
            <c:ext xmlns:c16="http://schemas.microsoft.com/office/drawing/2014/chart" uri="{C3380CC4-5D6E-409C-BE32-E72D297353CC}">
              <c16:uniqueId val="{00000000-0815-4FA0-97A0-8B1B1E956A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15-4FA0-97A0-8B1B1E956A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89-4611-AE7D-DE35A870A8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89-4611-AE7D-DE35A870A8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CB-4BD3-99AA-9D93C45652B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CB-4BD3-99AA-9D93C45652B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DC-4651-894A-FB797DA5E31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DC-4651-894A-FB797DA5E31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95-456F-943D-26A50FC9C42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95-456F-943D-26A50FC9C42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26.7</c:v>
                </c:pt>
                <c:pt idx="1">
                  <c:v>0</c:v>
                </c:pt>
                <c:pt idx="2">
                  <c:v>0</c:v>
                </c:pt>
                <c:pt idx="3" formatCode="#,##0.00;&quot;△&quot;#,##0.00;&quot;-&quot;">
                  <c:v>6.79</c:v>
                </c:pt>
                <c:pt idx="4" formatCode="#,##0.00;&quot;△&quot;#,##0.00;&quot;-&quot;">
                  <c:v>1018.86</c:v>
                </c:pt>
              </c:numCache>
            </c:numRef>
          </c:val>
          <c:extLst>
            <c:ext xmlns:c16="http://schemas.microsoft.com/office/drawing/2014/chart" uri="{C3380CC4-5D6E-409C-BE32-E72D297353CC}">
              <c16:uniqueId val="{00000000-E605-4D20-9343-79E4A713705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E605-4D20-9343-79E4A713705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97.54</c:v>
                </c:pt>
                <c:pt idx="1">
                  <c:v>100</c:v>
                </c:pt>
                <c:pt idx="2">
                  <c:v>86.78</c:v>
                </c:pt>
                <c:pt idx="3">
                  <c:v>100.81</c:v>
                </c:pt>
                <c:pt idx="4">
                  <c:v>107.45</c:v>
                </c:pt>
              </c:numCache>
            </c:numRef>
          </c:val>
          <c:extLst>
            <c:ext xmlns:c16="http://schemas.microsoft.com/office/drawing/2014/chart" uri="{C3380CC4-5D6E-409C-BE32-E72D297353CC}">
              <c16:uniqueId val="{00000000-5BEF-4799-B6B2-99B35C2422A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5BEF-4799-B6B2-99B35C2422A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172.91</c:v>
                </c:pt>
                <c:pt idx="1">
                  <c:v>169.6</c:v>
                </c:pt>
                <c:pt idx="2">
                  <c:v>194.08</c:v>
                </c:pt>
                <c:pt idx="3">
                  <c:v>169.31</c:v>
                </c:pt>
                <c:pt idx="4">
                  <c:v>147.80000000000001</c:v>
                </c:pt>
              </c:numCache>
            </c:numRef>
          </c:val>
          <c:extLst>
            <c:ext xmlns:c16="http://schemas.microsoft.com/office/drawing/2014/chart" uri="{C3380CC4-5D6E-409C-BE32-E72D297353CC}">
              <c16:uniqueId val="{00000000-0AC8-4D45-BD3B-C207C5810DC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0AC8-4D45-BD3B-C207C5810DC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白浜町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20463</v>
      </c>
      <c r="AM8" s="45"/>
      <c r="AN8" s="45"/>
      <c r="AO8" s="45"/>
      <c r="AP8" s="45"/>
      <c r="AQ8" s="45"/>
      <c r="AR8" s="45"/>
      <c r="AS8" s="45"/>
      <c r="AT8" s="46">
        <f>データ!T6</f>
        <v>200.98</v>
      </c>
      <c r="AU8" s="46"/>
      <c r="AV8" s="46"/>
      <c r="AW8" s="46"/>
      <c r="AX8" s="46"/>
      <c r="AY8" s="46"/>
      <c r="AZ8" s="46"/>
      <c r="BA8" s="46"/>
      <c r="BB8" s="46">
        <f>データ!U6</f>
        <v>101.82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17.28</v>
      </c>
      <c r="Q10" s="46"/>
      <c r="R10" s="46"/>
      <c r="S10" s="46"/>
      <c r="T10" s="46"/>
      <c r="U10" s="46"/>
      <c r="V10" s="46"/>
      <c r="W10" s="46">
        <f>データ!Q6</f>
        <v>88.92</v>
      </c>
      <c r="X10" s="46"/>
      <c r="Y10" s="46"/>
      <c r="Z10" s="46"/>
      <c r="AA10" s="46"/>
      <c r="AB10" s="46"/>
      <c r="AC10" s="46"/>
      <c r="AD10" s="45">
        <f>データ!R6</f>
        <v>2750</v>
      </c>
      <c r="AE10" s="45"/>
      <c r="AF10" s="45"/>
      <c r="AG10" s="45"/>
      <c r="AH10" s="45"/>
      <c r="AI10" s="45"/>
      <c r="AJ10" s="45"/>
      <c r="AK10" s="2"/>
      <c r="AL10" s="45">
        <f>データ!V6</f>
        <v>3520</v>
      </c>
      <c r="AM10" s="45"/>
      <c r="AN10" s="45"/>
      <c r="AO10" s="45"/>
      <c r="AP10" s="45"/>
      <c r="AQ10" s="45"/>
      <c r="AR10" s="45"/>
      <c r="AS10" s="45"/>
      <c r="AT10" s="46">
        <f>データ!W6</f>
        <v>1.74</v>
      </c>
      <c r="AU10" s="46"/>
      <c r="AV10" s="46"/>
      <c r="AW10" s="46"/>
      <c r="AX10" s="46"/>
      <c r="AY10" s="46"/>
      <c r="AZ10" s="46"/>
      <c r="BA10" s="46"/>
      <c r="BB10" s="46">
        <f>データ!X6</f>
        <v>2022.99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43</v>
      </c>
      <c r="N86" s="12" t="s">
        <v>43</v>
      </c>
      <c r="O86" s="12" t="str">
        <f>データ!EO6</f>
        <v>【0.23】</v>
      </c>
    </row>
  </sheetData>
  <sheetProtection algorithmName="SHA-512" hashValue="hY94Y5zKM9JHL8WMaT85tBC74zXmqS0KK5C1CcrmZLXk2tz/TgAM6siQw7O8TlkK0DWVLqxl+S4q8w9M8pPm0Q==" saltValue="6BPhCFz47w7iuz1ZUqDn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304018</v>
      </c>
      <c r="D6" s="19">
        <f t="shared" si="3"/>
        <v>47</v>
      </c>
      <c r="E6" s="19">
        <f t="shared" si="3"/>
        <v>17</v>
      </c>
      <c r="F6" s="19">
        <f t="shared" si="3"/>
        <v>1</v>
      </c>
      <c r="G6" s="19">
        <f t="shared" si="3"/>
        <v>0</v>
      </c>
      <c r="H6" s="19" t="str">
        <f t="shared" si="3"/>
        <v>和歌山県　白浜町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17.28</v>
      </c>
      <c r="Q6" s="20">
        <f t="shared" si="3"/>
        <v>88.92</v>
      </c>
      <c r="R6" s="20">
        <f t="shared" si="3"/>
        <v>2750</v>
      </c>
      <c r="S6" s="20">
        <f t="shared" si="3"/>
        <v>20463</v>
      </c>
      <c r="T6" s="20">
        <f t="shared" si="3"/>
        <v>200.98</v>
      </c>
      <c r="U6" s="20">
        <f t="shared" si="3"/>
        <v>101.82</v>
      </c>
      <c r="V6" s="20">
        <f t="shared" si="3"/>
        <v>3520</v>
      </c>
      <c r="W6" s="20">
        <f t="shared" si="3"/>
        <v>1.74</v>
      </c>
      <c r="X6" s="20">
        <f t="shared" si="3"/>
        <v>2022.99</v>
      </c>
      <c r="Y6" s="21">
        <f>IF(Y7="",NA(),Y7)</f>
        <v>89.84</v>
      </c>
      <c r="Z6" s="21">
        <f t="shared" ref="Z6:AH6" si="4">IF(Z7="",NA(),Z7)</f>
        <v>100.84</v>
      </c>
      <c r="AA6" s="21">
        <f t="shared" si="4"/>
        <v>86.89</v>
      </c>
      <c r="AB6" s="21">
        <f t="shared" si="4"/>
        <v>91.56</v>
      </c>
      <c r="AC6" s="21">
        <f t="shared" si="4"/>
        <v>95.66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26.7</v>
      </c>
      <c r="BG6" s="20">
        <f t="shared" ref="BG6:BO6" si="7">IF(BG7="",NA(),BG7)</f>
        <v>0</v>
      </c>
      <c r="BH6" s="20">
        <f t="shared" si="7"/>
        <v>0</v>
      </c>
      <c r="BI6" s="21">
        <f t="shared" si="7"/>
        <v>6.79</v>
      </c>
      <c r="BJ6" s="21">
        <f t="shared" si="7"/>
        <v>1018.86</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97.54</v>
      </c>
      <c r="BR6" s="21">
        <f t="shared" ref="BR6:BZ6" si="8">IF(BR7="",NA(),BR7)</f>
        <v>100</v>
      </c>
      <c r="BS6" s="21">
        <f t="shared" si="8"/>
        <v>86.78</v>
      </c>
      <c r="BT6" s="21">
        <f t="shared" si="8"/>
        <v>100.81</v>
      </c>
      <c r="BU6" s="21">
        <f t="shared" si="8"/>
        <v>107.45</v>
      </c>
      <c r="BV6" s="21">
        <f t="shared" si="8"/>
        <v>78.92</v>
      </c>
      <c r="BW6" s="21">
        <f t="shared" si="8"/>
        <v>74.17</v>
      </c>
      <c r="BX6" s="21">
        <f t="shared" si="8"/>
        <v>79.77</v>
      </c>
      <c r="BY6" s="21">
        <f t="shared" si="8"/>
        <v>79.63</v>
      </c>
      <c r="BZ6" s="21">
        <f t="shared" si="8"/>
        <v>76.78</v>
      </c>
      <c r="CA6" s="20" t="str">
        <f>IF(CA7="","",IF(CA7="-","【-】","【"&amp;SUBSTITUTE(TEXT(CA7,"#,##0.00"),"-","△")&amp;"】"))</f>
        <v>【97.61】</v>
      </c>
      <c r="CB6" s="21">
        <f>IF(CB7="",NA(),CB7)</f>
        <v>172.91</v>
      </c>
      <c r="CC6" s="21">
        <f t="shared" ref="CC6:CK6" si="9">IF(CC7="",NA(),CC7)</f>
        <v>169.6</v>
      </c>
      <c r="CD6" s="21">
        <f t="shared" si="9"/>
        <v>194.08</v>
      </c>
      <c r="CE6" s="21">
        <f t="shared" si="9"/>
        <v>169.31</v>
      </c>
      <c r="CF6" s="21">
        <f t="shared" si="9"/>
        <v>147.80000000000001</v>
      </c>
      <c r="CG6" s="21">
        <f t="shared" si="9"/>
        <v>220.31</v>
      </c>
      <c r="CH6" s="21">
        <f t="shared" si="9"/>
        <v>230.95</v>
      </c>
      <c r="CI6" s="21">
        <f t="shared" si="9"/>
        <v>214.56</v>
      </c>
      <c r="CJ6" s="21">
        <f t="shared" si="9"/>
        <v>213.66</v>
      </c>
      <c r="CK6" s="21">
        <f t="shared" si="9"/>
        <v>224.31</v>
      </c>
      <c r="CL6" s="20" t="str">
        <f>IF(CL7="","",IF(CL7="-","【-】","【"&amp;SUBSTITUTE(TEXT(CL7,"#,##0.00"),"-","△")&amp;"】"))</f>
        <v>【138.29】</v>
      </c>
      <c r="CM6" s="21">
        <f>IF(CM7="",NA(),CM7)</f>
        <v>33.69</v>
      </c>
      <c r="CN6" s="21">
        <f t="shared" ref="CN6:CV6" si="10">IF(CN7="",NA(),CN7)</f>
        <v>34.96</v>
      </c>
      <c r="CO6" s="21">
        <f t="shared" si="10"/>
        <v>30.51</v>
      </c>
      <c r="CP6" s="21">
        <f t="shared" si="10"/>
        <v>31.97</v>
      </c>
      <c r="CQ6" s="21">
        <f t="shared" si="10"/>
        <v>34.229999999999997</v>
      </c>
      <c r="CR6" s="21">
        <f t="shared" si="10"/>
        <v>49.68</v>
      </c>
      <c r="CS6" s="21">
        <f t="shared" si="10"/>
        <v>49.27</v>
      </c>
      <c r="CT6" s="21">
        <f t="shared" si="10"/>
        <v>49.47</v>
      </c>
      <c r="CU6" s="21">
        <f t="shared" si="10"/>
        <v>48.19</v>
      </c>
      <c r="CV6" s="21">
        <f t="shared" si="10"/>
        <v>47.32</v>
      </c>
      <c r="CW6" s="20" t="str">
        <f>IF(CW7="","",IF(CW7="-","【-】","【"&amp;SUBSTITUTE(TEXT(CW7,"#,##0.00"),"-","△")&amp;"】"))</f>
        <v>【59.10】</v>
      </c>
      <c r="CX6" s="21">
        <f>IF(CX7="",NA(),CX7)</f>
        <v>73.319999999999993</v>
      </c>
      <c r="CY6" s="21">
        <f t="shared" ref="CY6:DG6" si="11">IF(CY7="",NA(),CY7)</f>
        <v>73.55</v>
      </c>
      <c r="CZ6" s="21">
        <f t="shared" si="11"/>
        <v>71.39</v>
      </c>
      <c r="DA6" s="21">
        <f t="shared" si="11"/>
        <v>71.13</v>
      </c>
      <c r="DB6" s="21">
        <f t="shared" si="11"/>
        <v>70.8</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0.06</v>
      </c>
      <c r="EH6" s="21">
        <f t="shared" si="14"/>
        <v>0.12</v>
      </c>
      <c r="EI6" s="21">
        <f t="shared" si="14"/>
        <v>0.12</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304018</v>
      </c>
      <c r="D7" s="23">
        <v>47</v>
      </c>
      <c r="E7" s="23">
        <v>17</v>
      </c>
      <c r="F7" s="23">
        <v>1</v>
      </c>
      <c r="G7" s="23">
        <v>0</v>
      </c>
      <c r="H7" s="23" t="s">
        <v>98</v>
      </c>
      <c r="I7" s="23" t="s">
        <v>99</v>
      </c>
      <c r="J7" s="23" t="s">
        <v>100</v>
      </c>
      <c r="K7" s="23" t="s">
        <v>101</v>
      </c>
      <c r="L7" s="23" t="s">
        <v>102</v>
      </c>
      <c r="M7" s="23" t="s">
        <v>103</v>
      </c>
      <c r="N7" s="24" t="s">
        <v>104</v>
      </c>
      <c r="O7" s="24" t="s">
        <v>105</v>
      </c>
      <c r="P7" s="24">
        <v>17.28</v>
      </c>
      <c r="Q7" s="24">
        <v>88.92</v>
      </c>
      <c r="R7" s="24">
        <v>2750</v>
      </c>
      <c r="S7" s="24">
        <v>20463</v>
      </c>
      <c r="T7" s="24">
        <v>200.98</v>
      </c>
      <c r="U7" s="24">
        <v>101.82</v>
      </c>
      <c r="V7" s="24">
        <v>3520</v>
      </c>
      <c r="W7" s="24">
        <v>1.74</v>
      </c>
      <c r="X7" s="24">
        <v>2022.99</v>
      </c>
      <c r="Y7" s="24">
        <v>89.84</v>
      </c>
      <c r="Z7" s="24">
        <v>100.84</v>
      </c>
      <c r="AA7" s="24">
        <v>86.89</v>
      </c>
      <c r="AB7" s="24">
        <v>91.56</v>
      </c>
      <c r="AC7" s="24">
        <v>95.66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26.7</v>
      </c>
      <c r="BG7" s="24">
        <v>0</v>
      </c>
      <c r="BH7" s="24">
        <v>0</v>
      </c>
      <c r="BI7" s="24">
        <v>6.79</v>
      </c>
      <c r="BJ7" s="24">
        <v>1018.86</v>
      </c>
      <c r="BK7" s="24">
        <v>1048.23</v>
      </c>
      <c r="BL7" s="24">
        <v>1130.42</v>
      </c>
      <c r="BM7" s="24">
        <v>1245.0999999999999</v>
      </c>
      <c r="BN7" s="24">
        <v>1108.8</v>
      </c>
      <c r="BO7" s="24">
        <v>1194.56</v>
      </c>
      <c r="BP7" s="24">
        <v>652.82000000000005</v>
      </c>
      <c r="BQ7" s="24">
        <v>97.54</v>
      </c>
      <c r="BR7" s="24">
        <v>100</v>
      </c>
      <c r="BS7" s="24">
        <v>86.78</v>
      </c>
      <c r="BT7" s="24">
        <v>100.81</v>
      </c>
      <c r="BU7" s="24">
        <v>107.45</v>
      </c>
      <c r="BV7" s="24">
        <v>78.92</v>
      </c>
      <c r="BW7" s="24">
        <v>74.17</v>
      </c>
      <c r="BX7" s="24">
        <v>79.77</v>
      </c>
      <c r="BY7" s="24">
        <v>79.63</v>
      </c>
      <c r="BZ7" s="24">
        <v>76.78</v>
      </c>
      <c r="CA7" s="24">
        <v>97.61</v>
      </c>
      <c r="CB7" s="24">
        <v>172.91</v>
      </c>
      <c r="CC7" s="24">
        <v>169.6</v>
      </c>
      <c r="CD7" s="24">
        <v>194.08</v>
      </c>
      <c r="CE7" s="24">
        <v>169.31</v>
      </c>
      <c r="CF7" s="24">
        <v>147.80000000000001</v>
      </c>
      <c r="CG7" s="24">
        <v>220.31</v>
      </c>
      <c r="CH7" s="24">
        <v>230.95</v>
      </c>
      <c r="CI7" s="24">
        <v>214.56</v>
      </c>
      <c r="CJ7" s="24">
        <v>213.66</v>
      </c>
      <c r="CK7" s="24">
        <v>224.31</v>
      </c>
      <c r="CL7" s="24">
        <v>138.29</v>
      </c>
      <c r="CM7" s="24">
        <v>33.69</v>
      </c>
      <c r="CN7" s="24">
        <v>34.96</v>
      </c>
      <c r="CO7" s="24">
        <v>30.51</v>
      </c>
      <c r="CP7" s="24">
        <v>31.97</v>
      </c>
      <c r="CQ7" s="24">
        <v>34.229999999999997</v>
      </c>
      <c r="CR7" s="24">
        <v>49.68</v>
      </c>
      <c r="CS7" s="24">
        <v>49.27</v>
      </c>
      <c r="CT7" s="24">
        <v>49.47</v>
      </c>
      <c r="CU7" s="24">
        <v>48.19</v>
      </c>
      <c r="CV7" s="24">
        <v>47.32</v>
      </c>
      <c r="CW7" s="24">
        <v>59.1</v>
      </c>
      <c r="CX7" s="24">
        <v>73.319999999999993</v>
      </c>
      <c r="CY7" s="24">
        <v>73.55</v>
      </c>
      <c r="CZ7" s="24">
        <v>71.39</v>
      </c>
      <c r="DA7" s="24">
        <v>71.13</v>
      </c>
      <c r="DB7" s="24">
        <v>70.8</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0.06</v>
      </c>
      <c r="EH7" s="24">
        <v>0.12</v>
      </c>
      <c r="EI7" s="24">
        <v>0.12</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2024-01-19T04:49:16Z</cp:lastPrinted>
  <dcterms:created xsi:type="dcterms:W3CDTF">2023-12-12T02:47:44Z</dcterms:created>
  <dcterms:modified xsi:type="dcterms:W3CDTF">2024-03-11T05:55:57Z</dcterms:modified>
  <cp:category/>
</cp:coreProperties>
</file>